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60" windowWidth="24800" windowHeight="15300" activeTab="0"/>
  </bookViews>
  <sheets>
    <sheet name="Team Scoring" sheetId="1" r:id="rId1"/>
    <sheet name="Rider Summary" sheetId="2" r:id="rId2"/>
    <sheet name="Team Summary" sheetId="3" r:id="rId3"/>
    <sheet name="Sheet1" sheetId="4" r:id="rId4"/>
  </sheets>
  <definedNames>
    <definedName name="_xlnm.Print_Area" localSheetId="1">'Rider Summary'!$B$1:$L$40</definedName>
    <definedName name="_xlnm.Print_Area" localSheetId="2">'Team Summary'!$A$1:$F$10</definedName>
    <definedName name="_xlnm.Print_Titles" localSheetId="0">'Team Scoring'!$2:$2</definedName>
  </definedNames>
  <calcPr fullCalcOnLoad="1"/>
</workbook>
</file>

<file path=xl/sharedStrings.xml><?xml version="1.0" encoding="utf-8"?>
<sst xmlns="http://schemas.openxmlformats.org/spreadsheetml/2006/main" count="254" uniqueCount="107">
  <si>
    <t>Caroline Kramer *</t>
  </si>
  <si>
    <t>Harrison Shure *</t>
  </si>
  <si>
    <t>Grace Stuntz *</t>
  </si>
  <si>
    <t>Amory Brandt  *</t>
  </si>
  <si>
    <t>Catherine Gregory *</t>
  </si>
  <si>
    <t>Karli Postel *</t>
  </si>
  <si>
    <t>Lindsay Clark  *</t>
  </si>
  <si>
    <t>Marissa Cohen *</t>
  </si>
  <si>
    <t>Jennifer Elrod  *</t>
  </si>
  <si>
    <t>Kelly MacDonald *</t>
  </si>
  <si>
    <t>Lauren Perhala *</t>
  </si>
  <si>
    <t>Morganne Young *</t>
  </si>
  <si>
    <t>Henrietta Armstrong *</t>
  </si>
  <si>
    <t>Paul Frederick *</t>
  </si>
  <si>
    <t>Kels Bonham *</t>
  </si>
  <si>
    <t>Devan McNamara *</t>
  </si>
  <si>
    <t>Ciara Menkens *</t>
  </si>
  <si>
    <t>Terenece Prunty *</t>
  </si>
  <si>
    <t>Audrey Hanlon *</t>
  </si>
  <si>
    <t>Laura Hannink *</t>
  </si>
  <si>
    <t>Jordan Shelburne *</t>
  </si>
  <si>
    <t>DRESSAGE SPORTIF</t>
  </si>
  <si>
    <t>SCHOOL</t>
  </si>
  <si>
    <t>WRITTEN PHASE</t>
  </si>
  <si>
    <t>DRESSAGE SPORTIF (40%)</t>
  </si>
  <si>
    <t>Tara Clausen and Michael Dowling</t>
  </si>
  <si>
    <t>COLLEGE OF WILLIAM &amp; MARY</t>
  </si>
  <si>
    <t>Karen Greenwood</t>
  </si>
  <si>
    <t>Patte Zumbrun and Jennifer Bunty</t>
  </si>
  <si>
    <t>Charlotte Kellogg</t>
  </si>
  <si>
    <t>OTTERBEIN COLLEGE</t>
  </si>
  <si>
    <t>SAVANNAH COLLEGE OF ART &amp; DESIGN</t>
  </si>
  <si>
    <t>ST. ANDREWS PRESBYTERIAN COLLEGE</t>
  </si>
  <si>
    <t>Audrey Hayden</t>
  </si>
  <si>
    <t>Shelby French</t>
  </si>
  <si>
    <t>Centenary</t>
  </si>
  <si>
    <t>Otterbein</t>
  </si>
  <si>
    <t>VIRGINIA INTERMONT COLLEGE</t>
  </si>
  <si>
    <t>Sue Glover</t>
  </si>
  <si>
    <t>Rebecca Chesne</t>
  </si>
  <si>
    <t>Mary Ashley Marable</t>
  </si>
  <si>
    <t>DELAWARE VALLEY COLLEGE</t>
  </si>
  <si>
    <t>Centenary</t>
  </si>
  <si>
    <t>DelVal</t>
  </si>
  <si>
    <t>DelVal</t>
  </si>
  <si>
    <t>Goucher</t>
  </si>
  <si>
    <t>VIC</t>
  </si>
  <si>
    <t>Otterbein</t>
  </si>
  <si>
    <t>SCAD</t>
  </si>
  <si>
    <t>St. Andrews</t>
  </si>
  <si>
    <t>St. Andrews</t>
  </si>
  <si>
    <t>SBC</t>
  </si>
  <si>
    <t>SBC</t>
  </si>
  <si>
    <t>UVA</t>
  </si>
  <si>
    <t>W &amp; M</t>
  </si>
  <si>
    <t>Samantha Whitley</t>
  </si>
  <si>
    <t>Taylor Marcus</t>
  </si>
  <si>
    <t>Riyad Gandhy</t>
  </si>
  <si>
    <t>Ashley Kelley and Andrea Wells</t>
  </si>
  <si>
    <t>Caroline Ingalls</t>
  </si>
  <si>
    <t>Sebastian Pinzon</t>
  </si>
  <si>
    <t>Lindsey Crowther and Ashley Duda</t>
  </si>
  <si>
    <t xml:space="preserve">Robert Jacobs  </t>
  </si>
  <si>
    <t>Cory Kieschnick</t>
  </si>
  <si>
    <t>Heidi Siegmund</t>
  </si>
  <si>
    <t>Elizabeth Hansbrough</t>
  </si>
  <si>
    <t>Liz Koslow</t>
  </si>
  <si>
    <t>Abby Wilson</t>
  </si>
  <si>
    <t>UNIVERSITY OF VIRGINIA</t>
  </si>
  <si>
    <t>Claiborne Bishop</t>
  </si>
  <si>
    <t>Score</t>
  </si>
  <si>
    <t>Movement</t>
  </si>
  <si>
    <t>Rider #</t>
  </si>
  <si>
    <t>x</t>
  </si>
  <si>
    <t>x</t>
  </si>
  <si>
    <t>8.5.</t>
  </si>
  <si>
    <t>x</t>
  </si>
  <si>
    <t>x</t>
  </si>
  <si>
    <t>HUNTER SEAT</t>
  </si>
  <si>
    <t>HUNTER TRIALS</t>
  </si>
  <si>
    <t>SUM FOR DRESSAGE</t>
  </si>
  <si>
    <t>Hunter Trial</t>
  </si>
  <si>
    <t>Hunter Seat</t>
  </si>
  <si>
    <t>HUNTER TRIALS (30%)</t>
  </si>
  <si>
    <t>HUNTER SEAT   (30%)</t>
  </si>
  <si>
    <t>RIDER #</t>
  </si>
  <si>
    <t>RIDERS</t>
  </si>
  <si>
    <t>(40%)</t>
  </si>
  <si>
    <t>(30%)</t>
  </si>
  <si>
    <t>TOTAL SCORE</t>
  </si>
  <si>
    <t>JUDGE A</t>
  </si>
  <si>
    <t>JUDGE B</t>
  </si>
  <si>
    <t>x</t>
  </si>
  <si>
    <t>SUM FOR TEAM SCORE</t>
  </si>
  <si>
    <t>WRITTEN SCORE</t>
  </si>
  <si>
    <t>Team Total (x)</t>
  </si>
  <si>
    <t>CENTENARY COLLEGE</t>
  </si>
  <si>
    <t>Coaches:</t>
  </si>
  <si>
    <t>GOUCHER COLLEGE</t>
  </si>
  <si>
    <t>Team Members (*)</t>
  </si>
  <si>
    <t>SWEET BRIAR COLLEGE</t>
  </si>
  <si>
    <t xml:space="preserve">Activate </t>
  </si>
  <si>
    <t>Kimberly Graves *</t>
  </si>
  <si>
    <t>Katherine Hansen *</t>
  </si>
  <si>
    <t>Caroline Taylor *</t>
  </si>
  <si>
    <t>Rebecca Gross *</t>
  </si>
  <si>
    <t>Tenley Strubs  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</si>
</sst>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[Red]\(0.000\)"/>
    <numFmt numFmtId="165" formatCode="0.000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 wrapText="1"/>
      <protection locked="0"/>
    </xf>
    <xf numFmtId="2" fontId="4" fillId="0" borderId="0" xfId="0" applyNumberFormat="1" applyFont="1" applyBorder="1" applyAlignment="1" applyProtection="1">
      <alignment horizontal="center" wrapText="1"/>
      <protection locked="0"/>
    </xf>
    <xf numFmtId="2" fontId="4" fillId="0" borderId="1" xfId="0" applyNumberFormat="1" applyFont="1" applyBorder="1" applyAlignment="1" applyProtection="1">
      <alignment horizontal="center" wrapText="1"/>
      <protection locked="0"/>
    </xf>
    <xf numFmtId="2" fontId="4" fillId="0" borderId="0" xfId="0" applyNumberFormat="1" applyFont="1" applyAlignment="1" applyProtection="1">
      <alignment horizontal="center" wrapText="1"/>
      <protection/>
    </xf>
    <xf numFmtId="2" fontId="4" fillId="0" borderId="0" xfId="0" applyNumberFormat="1" applyFont="1" applyBorder="1" applyAlignment="1" applyProtection="1">
      <alignment horizontal="center" wrapText="1"/>
      <protection/>
    </xf>
    <xf numFmtId="2" fontId="4" fillId="0" borderId="1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>
      <alignment/>
    </xf>
    <xf numFmtId="0" fontId="7" fillId="0" borderId="2" xfId="0" applyFont="1" applyBorder="1" applyAlignment="1">
      <alignment wrapText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165" fontId="5" fillId="0" borderId="0" xfId="0" applyNumberFormat="1" applyFont="1" applyAlignment="1" applyProtection="1">
      <alignment horizontal="center" wrapText="1"/>
      <protection locked="0"/>
    </xf>
    <xf numFmtId="165" fontId="4" fillId="0" borderId="0" xfId="0" applyNumberFormat="1" applyFont="1" applyAlignment="1" applyProtection="1">
      <alignment horizontal="center" wrapText="1"/>
      <protection/>
    </xf>
    <xf numFmtId="165" fontId="4" fillId="0" borderId="0" xfId="0" applyNumberFormat="1" applyFont="1" applyBorder="1" applyAlignment="1" applyProtection="1">
      <alignment horizontal="center" wrapText="1"/>
      <protection/>
    </xf>
    <xf numFmtId="165" fontId="4" fillId="0" borderId="0" xfId="0" applyNumberFormat="1" applyFont="1" applyAlignment="1" applyProtection="1">
      <alignment horizontal="center" wrapText="1"/>
      <protection locked="0"/>
    </xf>
    <xf numFmtId="165" fontId="4" fillId="0" borderId="1" xfId="19" applyNumberFormat="1" applyFont="1" applyBorder="1" applyAlignment="1" applyProtection="1">
      <alignment horizontal="center" wrapText="1"/>
      <protection/>
    </xf>
    <xf numFmtId="165" fontId="4" fillId="0" borderId="0" xfId="0" applyNumberFormat="1" applyFont="1" applyAlignment="1" applyProtection="1">
      <alignment/>
      <protection locked="0"/>
    </xf>
    <xf numFmtId="165" fontId="7" fillId="0" borderId="2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5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horizontal="center" wrapText="1"/>
      <protection locked="0"/>
    </xf>
    <xf numFmtId="164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/>
    </xf>
    <xf numFmtId="164" fontId="4" fillId="0" borderId="1" xfId="0" applyNumberFormat="1" applyFont="1" applyBorder="1" applyAlignment="1" applyProtection="1">
      <alignment horizontal="center" wrapText="1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164" fontId="4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64" fontId="9" fillId="0" borderId="3" xfId="0" applyNumberFormat="1" applyFont="1" applyBorder="1" applyAlignment="1" applyProtection="1">
      <alignment horizontal="left" wrapText="1"/>
      <protection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64" fontId="8" fillId="0" borderId="0" xfId="0" applyNumberFormat="1" applyFont="1" applyAlignment="1" applyProtection="1">
      <alignment horizontal="center" wrapText="1"/>
      <protection locked="0"/>
    </xf>
    <xf numFmtId="165" fontId="8" fillId="0" borderId="0" xfId="0" applyNumberFormat="1" applyFont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165" fontId="4" fillId="0" borderId="0" xfId="0" applyNumberFormat="1" applyFont="1" applyBorder="1" applyAlignment="1" applyProtection="1">
      <alignment horizontal="center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/>
    </xf>
    <xf numFmtId="2" fontId="4" fillId="0" borderId="0" xfId="0" applyNumberFormat="1" applyFont="1" applyAlignment="1" applyProtection="1">
      <alignment horizontal="center" wrapText="1"/>
      <protection locked="0"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righ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corin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121" zoomScaleNormal="121" workbookViewId="0" topLeftCell="A1">
      <pane ySplit="2" topLeftCell="BM22" activePane="bottomLeft" state="frozen"/>
      <selection pane="topLeft" activeCell="A1" sqref="A1"/>
      <selection pane="bottomLeft" activeCell="O65" sqref="O65"/>
    </sheetView>
  </sheetViews>
  <sheetFormatPr defaultColWidth="12.28125" defaultRowHeight="15"/>
  <cols>
    <col min="1" max="1" width="8.421875" style="1" customWidth="1"/>
    <col min="2" max="2" width="13.140625" style="1" customWidth="1"/>
    <col min="3" max="3" width="0.13671875" style="1" customWidth="1"/>
    <col min="4" max="4" width="12.28125" style="31" customWidth="1"/>
    <col min="5" max="5" width="8.7109375" style="1" customWidth="1"/>
    <col min="6" max="6" width="7.7109375" style="1" customWidth="1"/>
    <col min="7" max="7" width="12.140625" style="1" customWidth="1"/>
    <col min="8" max="8" width="8.7109375" style="1" customWidth="1"/>
    <col min="9" max="9" width="6.7109375" style="23" customWidth="1"/>
    <col min="10" max="10" width="7.7109375" style="2" customWidth="1"/>
    <col min="11" max="11" width="8.00390625" style="2" customWidth="1"/>
    <col min="12" max="12" width="10.28125" style="23" customWidth="1"/>
    <col min="13" max="13" width="10.00390625" style="1" customWidth="1"/>
    <col min="14" max="14" width="7.140625" style="23" customWidth="1"/>
    <col min="15" max="16" width="9.7109375" style="1" customWidth="1"/>
    <col min="17" max="17" width="7.28125" style="1" customWidth="1"/>
    <col min="18" max="18" width="9.7109375" style="1" customWidth="1"/>
    <col min="19" max="16384" width="12.28125" style="3" customWidth="1"/>
  </cols>
  <sheetData>
    <row r="1" spans="1:18" s="18" customFormat="1" ht="15">
      <c r="A1" s="19"/>
      <c r="C1" s="19"/>
      <c r="D1" s="44"/>
      <c r="E1" s="19"/>
      <c r="F1" s="19"/>
      <c r="G1" s="19"/>
      <c r="H1" s="19"/>
      <c r="I1" s="45"/>
      <c r="J1" s="46"/>
      <c r="K1" s="46"/>
      <c r="L1" s="45"/>
      <c r="M1" s="19"/>
      <c r="N1" s="45"/>
      <c r="O1" s="19"/>
      <c r="P1" s="19"/>
      <c r="Q1" s="19"/>
      <c r="R1" s="19"/>
    </row>
    <row r="2" spans="1:18" ht="25.5" customHeight="1">
      <c r="A2" s="14" t="s">
        <v>85</v>
      </c>
      <c r="B2" s="14" t="s">
        <v>86</v>
      </c>
      <c r="C2" s="14" t="s">
        <v>93</v>
      </c>
      <c r="D2" s="29" t="s">
        <v>94</v>
      </c>
      <c r="E2" s="14" t="s">
        <v>90</v>
      </c>
      <c r="F2" s="14" t="s">
        <v>91</v>
      </c>
      <c r="G2" s="14" t="s">
        <v>21</v>
      </c>
      <c r="H2" s="14" t="s">
        <v>80</v>
      </c>
      <c r="I2" s="20" t="s">
        <v>87</v>
      </c>
      <c r="J2" s="14" t="s">
        <v>90</v>
      </c>
      <c r="K2" s="14" t="s">
        <v>91</v>
      </c>
      <c r="L2" s="20" t="s">
        <v>79</v>
      </c>
      <c r="M2" s="14" t="s">
        <v>93</v>
      </c>
      <c r="N2" s="20" t="s">
        <v>88</v>
      </c>
      <c r="O2" s="14" t="s">
        <v>78</v>
      </c>
      <c r="P2" s="14" t="s">
        <v>93</v>
      </c>
      <c r="Q2" s="15" t="s">
        <v>88</v>
      </c>
      <c r="R2" s="14" t="s">
        <v>89</v>
      </c>
    </row>
    <row r="3" spans="1:18" s="42" customFormat="1" ht="11.25" customHeight="1">
      <c r="A3" s="53" t="s">
        <v>96</v>
      </c>
      <c r="B3" s="53"/>
      <c r="C3" s="53"/>
      <c r="D3" s="40" t="s">
        <v>97</v>
      </c>
      <c r="E3" s="53" t="s">
        <v>25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4" t="s">
        <v>101</v>
      </c>
      <c r="Q3" s="54"/>
      <c r="R3" s="41" t="s">
        <v>92</v>
      </c>
    </row>
    <row r="4" spans="1:18" ht="10.5">
      <c r="A4" s="1">
        <v>503</v>
      </c>
      <c r="B4" s="30" t="s">
        <v>6</v>
      </c>
      <c r="D4" s="31">
        <v>83</v>
      </c>
      <c r="E4" s="5">
        <v>185.5</v>
      </c>
      <c r="F4" s="5">
        <v>149</v>
      </c>
      <c r="G4" s="8">
        <f>IF(D4&lt;1,"",(E4+F4)/2)</f>
        <v>167.25</v>
      </c>
      <c r="H4" s="8"/>
      <c r="I4" s="21">
        <f>IF(D4&lt;1,"",IF(D4&lt;70,G4*0.4*0.4-0.8,IF(D4&gt;=95,G4*0.4*0.4+0.4,G4*0.4*0.4)))</f>
        <v>26.760000000000005</v>
      </c>
      <c r="J4" s="5">
        <v>50</v>
      </c>
      <c r="K4" s="5">
        <v>74.5</v>
      </c>
      <c r="L4" s="21">
        <f>IF(D4&lt;1,"",(J4+K4)/2)</f>
        <v>62.25</v>
      </c>
      <c r="N4" s="21">
        <f>IF(D4&lt;1,"",IF(D4&lt;70,L4*0.3-0.6,IF(D4&gt;=95,L4*0.3+0.3,L4*0.3)))</f>
        <v>18.675</v>
      </c>
      <c r="O4" s="5">
        <v>79.5</v>
      </c>
      <c r="P4" s="1" t="s">
        <v>74</v>
      </c>
      <c r="Q4" s="8">
        <f>IF(D4&lt;1,"",IF(D4&lt;70,O4*0.3-0.6,IF(D4&gt;=95,O4*0.3+0.3,O4*0.3)))</f>
        <v>23.849999999999998</v>
      </c>
      <c r="R4" s="8">
        <f>IF(D4&lt;1,"",(I4+N4+Q4))</f>
        <v>69.285</v>
      </c>
    </row>
    <row r="5" spans="1:18" ht="10.5">
      <c r="A5" s="1">
        <v>502</v>
      </c>
      <c r="B5" s="30" t="s">
        <v>7</v>
      </c>
      <c r="C5" s="1" t="s">
        <v>73</v>
      </c>
      <c r="D5" s="31">
        <v>89</v>
      </c>
      <c r="E5" s="5">
        <v>186</v>
      </c>
      <c r="F5" s="5">
        <v>157</v>
      </c>
      <c r="G5" s="8">
        <f>IF(D5&lt;1,"",(E5+F5)/2)</f>
        <v>171.5</v>
      </c>
      <c r="H5" s="8" t="s">
        <v>74</v>
      </c>
      <c r="I5" s="21">
        <f>IF(D5&lt;1,"",IF(D5&lt;70,G5*0.4*0.4-0.8,IF(D5&gt;=95,G5*0.4*0.4+0.4,G5*0.4*0.4)))</f>
        <v>27.440000000000005</v>
      </c>
      <c r="J5" s="5">
        <v>70.5</v>
      </c>
      <c r="K5" s="5">
        <v>71</v>
      </c>
      <c r="L5" s="21">
        <f>IF(D5&lt;1,"",(J5+K5)/2)</f>
        <v>70.75</v>
      </c>
      <c r="M5" s="1" t="s">
        <v>74</v>
      </c>
      <c r="N5" s="21">
        <f>IF(D5&lt;1,"",IF(D5&lt;70,L5*0.3-0.6,IF(D5&gt;=95,L5*0.3+0.3,L5*0.3)))</f>
        <v>21.224999999999998</v>
      </c>
      <c r="O5" s="5">
        <v>81</v>
      </c>
      <c r="P5" s="1" t="s">
        <v>74</v>
      </c>
      <c r="Q5" s="8">
        <f>IF(D5&lt;1,"",IF(D5&lt;70,O5*0.3-0.6,IF(D5&gt;=95,O5*0.3+0.3,O5*0.3)))</f>
        <v>24.3</v>
      </c>
      <c r="R5" s="8">
        <f>IF(D5&lt;1,"",(I5+N5+Q5))</f>
        <v>72.965</v>
      </c>
    </row>
    <row r="6" spans="1:18" ht="10.5">
      <c r="A6" s="1">
        <v>504</v>
      </c>
      <c r="B6" s="30" t="s">
        <v>8</v>
      </c>
      <c r="C6" s="1" t="s">
        <v>74</v>
      </c>
      <c r="D6" s="31">
        <v>85</v>
      </c>
      <c r="E6" s="5">
        <v>218.5</v>
      </c>
      <c r="F6" s="5">
        <v>195</v>
      </c>
      <c r="G6" s="8">
        <f>IF(D6&lt;1,"",(E6+F6)/2)</f>
        <v>206.75</v>
      </c>
      <c r="H6" s="8" t="s">
        <v>74</v>
      </c>
      <c r="I6" s="21">
        <f>IF(D6&lt;1,"",IF(D6&lt;70,G6*0.4*0.4-0.8,IF(D6&gt;=95,G6*0.4*0.4+0.4,G6*0.4*0.4)))</f>
        <v>33.080000000000005</v>
      </c>
      <c r="J6" s="5">
        <v>66</v>
      </c>
      <c r="K6" s="5">
        <v>62</v>
      </c>
      <c r="L6" s="21">
        <f>IF(D6&lt;1,"",(J6+K6)/2)</f>
        <v>64</v>
      </c>
      <c r="M6" s="1" t="s">
        <v>74</v>
      </c>
      <c r="N6" s="21">
        <f>IF(D6&lt;1,"",IF(D6&lt;70,L6*0.3-0.6,IF(D6&gt;=95,L6*0.3+0.3,L6*0.3)))</f>
        <v>19.2</v>
      </c>
      <c r="O6" s="5">
        <v>78.75</v>
      </c>
      <c r="Q6" s="8">
        <f>IF(D6&lt;1,"",IF(D6&lt;70,O6*0.3-0.6,IF(D6&gt;=95,O6*0.3+0.3,O6*0.3)))</f>
        <v>23.625</v>
      </c>
      <c r="R6" s="8">
        <f>IF(D6&lt;1,"",(I6+N6+Q6))</f>
        <v>75.905</v>
      </c>
    </row>
    <row r="7" spans="1:18" ht="10.5">
      <c r="A7" s="1">
        <v>501</v>
      </c>
      <c r="B7" s="30" t="s">
        <v>55</v>
      </c>
      <c r="D7" s="31">
        <v>81</v>
      </c>
      <c r="E7" s="5">
        <v>212.5</v>
      </c>
      <c r="F7" s="5">
        <v>197.5</v>
      </c>
      <c r="G7" s="8">
        <f>IF(D7&lt;1,"",(E7+F7)/2)</f>
        <v>205</v>
      </c>
      <c r="H7" s="8"/>
      <c r="I7" s="21">
        <f>IF(D7&lt;1,"",IF(D7&lt;70,G7*0.4*0.4-0.8,IF(D7&gt;=95,G7*0.4*0.4+0.4,G7*0.4*0.4)))</f>
        <v>32.800000000000004</v>
      </c>
      <c r="J7" s="5">
        <v>73</v>
      </c>
      <c r="K7" s="5">
        <v>79</v>
      </c>
      <c r="L7" s="21">
        <f>IF(D7&lt;1,"",(J7+K7)/2)</f>
        <v>76</v>
      </c>
      <c r="N7" s="21">
        <f>IF(D7&lt;1,"",IF(D7&lt;70,L7*0.3-0.6,IF(D7&gt;=95,L7*0.3+0.3,L7*0.3)))</f>
        <v>22.8</v>
      </c>
      <c r="O7" s="5">
        <v>75</v>
      </c>
      <c r="Q7" s="8">
        <f>IF(D7&lt;1,"",IF(D7&lt;70,O7*0.3-0.6,IF(D7&gt;=95,O7*0.3+0.3,O7*0.3)))</f>
        <v>22.5</v>
      </c>
      <c r="R7" s="8">
        <f>IF(D7&lt;1,"",(I7+N7+Q7))</f>
        <v>78.10000000000001</v>
      </c>
    </row>
    <row r="8" spans="2:18" ht="10.5">
      <c r="B8" s="30"/>
      <c r="E8" s="5"/>
      <c r="F8" s="5"/>
      <c r="G8" s="8">
        <f>IF(D8&lt;1,"",(E8+F8)/2)</f>
      </c>
      <c r="H8" s="8"/>
      <c r="I8" s="21">
        <f>IF(D8&lt;1,"",IF(D8&lt;70,G8*0.4*0.4-0.8,IF(D8&gt;=95,G8*0.4*0.4+0.4,G8*0.4*0.4)))</f>
      </c>
      <c r="J8" s="5"/>
      <c r="K8" s="5"/>
      <c r="L8" s="21">
        <f>IF(D8&lt;1,"",(J8+K8)/2)</f>
      </c>
      <c r="N8" s="21">
        <f>IF(D8&lt;1,"",IF(D8&lt;70,L8*0.3-0.6,IF(D8&gt;=95,L8*0.3+0.3,L8*0.3)))</f>
      </c>
      <c r="O8" s="5"/>
      <c r="Q8" s="8">
        <f>IF(D8&lt;1,"",IF(D8&lt;70,O8*0.3-0.6,IF(D8&gt;=95,O8*0.3+0.3,O8*0.3)))</f>
      </c>
      <c r="R8" s="8">
        <f>IF(D8&lt;1,"",(I8+N8+Q8))</f>
      </c>
    </row>
    <row r="9" spans="2:18" ht="10.5">
      <c r="B9" s="30"/>
      <c r="D9" s="32"/>
      <c r="E9" s="6"/>
      <c r="F9" s="6"/>
      <c r="G9" s="9">
        <f>IF(D9&lt;1,"",(E9+F9)/2)</f>
      </c>
      <c r="H9" s="9"/>
      <c r="I9" s="22">
        <f>IF(D9&lt;1,"",IF(D9&lt;70,G9*0.4*0.4-0.8,IF(D9&gt;=95,G9*0.4*0.4+0.4,G9*0.4*0.4)))</f>
      </c>
      <c r="J9" s="6"/>
      <c r="K9" s="6"/>
      <c r="L9" s="22">
        <f>IF(D9&lt;1,"",(J9+K9)/2)</f>
      </c>
      <c r="N9" s="22">
        <f>IF(D9&lt;1,"",IF(D9&lt;70,L9*0.3-0.6,IF(D9&gt;=95,L9*0.3+0.3,L9*0.3)))</f>
      </c>
      <c r="O9" s="6"/>
      <c r="Q9" s="9">
        <f>IF(D9&lt;1,"",IF(D9&lt;70,O9*0.3-0.6,IF(D9&gt;=95,O9*0.3+0.3,O9*0.3)))</f>
      </c>
      <c r="R9" s="9">
        <f>IF(D9&lt;1,"",(I9+N9+Q9))</f>
      </c>
    </row>
    <row r="10" spans="2:8" ht="10.5">
      <c r="B10" s="4" t="s">
        <v>99</v>
      </c>
      <c r="G10" s="5"/>
      <c r="H10" s="5"/>
    </row>
    <row r="11" spans="2:18" ht="10.5">
      <c r="B11" s="33" t="s">
        <v>95</v>
      </c>
      <c r="D11" s="34">
        <f>SUMIF(C4:C9,"x",D4:D9)</f>
        <v>174</v>
      </c>
      <c r="E11" s="7"/>
      <c r="F11" s="7"/>
      <c r="G11" s="7"/>
      <c r="H11" s="7"/>
      <c r="I11" s="24">
        <f>SUMIF(H4:H11,"x",I4:I11)</f>
        <v>60.52000000000001</v>
      </c>
      <c r="J11" s="7"/>
      <c r="K11" s="7"/>
      <c r="L11" s="47"/>
      <c r="M11" s="7"/>
      <c r="N11" s="49">
        <f>SUMIF(M4:M9,"x",N4:N9)</f>
        <v>40.425</v>
      </c>
      <c r="O11" s="7"/>
      <c r="P11" s="7"/>
      <c r="Q11" s="10">
        <f>SUMIF(P4:P9,"x",Q4:Q9)</f>
        <v>48.15</v>
      </c>
      <c r="R11" s="10">
        <f>SUM(I11:Q11)</f>
        <v>149.095</v>
      </c>
    </row>
    <row r="12" spans="2:18" ht="10.5">
      <c r="B12" s="33"/>
      <c r="D12" s="35"/>
      <c r="E12" s="6"/>
      <c r="F12" s="6"/>
      <c r="G12" s="6"/>
      <c r="H12" s="6"/>
      <c r="I12" s="22"/>
      <c r="J12" s="6"/>
      <c r="K12" s="6"/>
      <c r="L12" s="48"/>
      <c r="M12" s="6"/>
      <c r="N12" s="22"/>
      <c r="O12" s="6"/>
      <c r="P12" s="6"/>
      <c r="Q12" s="9"/>
      <c r="R12" s="9"/>
    </row>
    <row r="13" spans="1:18" s="43" customFormat="1" ht="11.25" customHeight="1">
      <c r="A13" s="53" t="s">
        <v>41</v>
      </c>
      <c r="B13" s="53"/>
      <c r="C13" s="53"/>
      <c r="D13" s="40" t="s">
        <v>97</v>
      </c>
      <c r="E13" s="53" t="s">
        <v>63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 t="s">
        <v>101</v>
      </c>
      <c r="Q13" s="54"/>
      <c r="R13" s="41" t="s">
        <v>92</v>
      </c>
    </row>
    <row r="14" spans="1:18" ht="10.5">
      <c r="A14" s="1">
        <v>507</v>
      </c>
      <c r="B14" s="30" t="s">
        <v>15</v>
      </c>
      <c r="C14" s="1" t="s">
        <v>74</v>
      </c>
      <c r="D14" s="31">
        <v>74</v>
      </c>
      <c r="E14" s="5">
        <v>143</v>
      </c>
      <c r="F14" s="5">
        <v>138</v>
      </c>
      <c r="G14" s="8">
        <f>IF(D14&lt;1,"",(E14+F14)/2)</f>
        <v>140.5</v>
      </c>
      <c r="H14" s="8"/>
      <c r="I14" s="22">
        <f>IF(D14&lt;1,"",IF(D14&lt;70,G14*0.4*0.4-0.8,IF(D14&gt;=95,G14*0.4*0.4+0.4,G14*0.4*0.4)))</f>
        <v>22.480000000000004</v>
      </c>
      <c r="J14" s="5">
        <v>73.5</v>
      </c>
      <c r="K14" s="5">
        <v>68</v>
      </c>
      <c r="L14" s="21">
        <f>IF(D14&lt;1,"",(J14+K14)/2)</f>
        <v>70.75</v>
      </c>
      <c r="M14" s="1" t="s">
        <v>74</v>
      </c>
      <c r="N14" s="21">
        <f>IF(D14&lt;1,"",IF(D14&lt;70,L14*0.3-0.6,IF(D14&gt;=95,L14*0.3+0.3,L14*0.3)))</f>
        <v>21.224999999999998</v>
      </c>
      <c r="O14" s="5">
        <v>74</v>
      </c>
      <c r="P14" s="1" t="s">
        <v>74</v>
      </c>
      <c r="Q14" s="8">
        <f>IF(D14&lt;1,"",IF(D14&lt;70,O14*0.3-0.6,IF(D14&gt;=95,O14*0.3+0.3,O14*0.3)))</f>
        <v>22.2</v>
      </c>
      <c r="R14" s="8">
        <f>IF(D14&lt;1,"",(I14+N14+Q14))</f>
        <v>65.905</v>
      </c>
    </row>
    <row r="15" spans="1:18" ht="10.5">
      <c r="A15" s="1">
        <v>508</v>
      </c>
      <c r="B15" s="30" t="s">
        <v>16</v>
      </c>
      <c r="C15" s="1" t="s">
        <v>74</v>
      </c>
      <c r="D15" s="31">
        <v>69</v>
      </c>
      <c r="E15" s="5">
        <v>164</v>
      </c>
      <c r="F15" s="5">
        <v>193</v>
      </c>
      <c r="G15" s="8">
        <f>IF(D15&lt;1,"",(E15+F15)/2)</f>
        <v>178.5</v>
      </c>
      <c r="H15" s="8" t="s">
        <v>74</v>
      </c>
      <c r="I15" s="22">
        <f>IF(D15&lt;1,"",IF(D15&lt;70,G15*0.4*0.4-0.8,IF(D15&gt;=95,G15*0.4*0.4+0.4,G15*0.4*0.4)))</f>
        <v>27.76</v>
      </c>
      <c r="J15" s="5">
        <v>48</v>
      </c>
      <c r="K15" s="5">
        <v>61</v>
      </c>
      <c r="L15" s="21">
        <f>IF(D15&lt;1,"",(J15+K15)/2)</f>
        <v>54.5</v>
      </c>
      <c r="N15" s="21">
        <f>IF(D15&lt;1,"",IF(D15&lt;70,L15*0.3-0.6,IF(D15&gt;=95,L15*0.3+0.3,L15*0.3)))</f>
        <v>15.749999999999998</v>
      </c>
      <c r="O15" s="5">
        <v>55</v>
      </c>
      <c r="Q15" s="8">
        <f>IF(D15&lt;1,"",IF(D15&lt;70,O15*0.3-0.6,IF(D15&gt;=95,O15*0.3+0.3,O15*0.3)))</f>
        <v>15.9</v>
      </c>
      <c r="R15" s="8">
        <f>IF(D15&lt;1,"",(I15+N15+Q15))</f>
        <v>59.41</v>
      </c>
    </row>
    <row r="16" spans="1:18" ht="10.5">
      <c r="A16" s="1">
        <v>506</v>
      </c>
      <c r="B16" s="30" t="s">
        <v>17</v>
      </c>
      <c r="D16" s="31">
        <v>66</v>
      </c>
      <c r="E16" s="5">
        <v>156</v>
      </c>
      <c r="F16" s="5">
        <v>151</v>
      </c>
      <c r="G16" s="8">
        <f>IF(D16&lt;1,"",(E16+F16)/2)</f>
        <v>153.5</v>
      </c>
      <c r="H16" s="8" t="s">
        <v>74</v>
      </c>
      <c r="I16" s="22">
        <f>IF(D16&lt;1,"",IF(D16&lt;70,G16*0.4*0.4-0.8,IF(D16&gt;=95,G16*0.4*0.4+0.4,G16*0.4*0.4)))</f>
        <v>23.76</v>
      </c>
      <c r="J16" s="5">
        <v>64.5</v>
      </c>
      <c r="K16" s="5">
        <v>50</v>
      </c>
      <c r="L16" s="21">
        <f>IF(D16&lt;1,"",(J16+K16)/2)</f>
        <v>57.25</v>
      </c>
      <c r="M16" s="1" t="s">
        <v>74</v>
      </c>
      <c r="N16" s="21">
        <f>IF(D16&lt;1,"",IF(D16&lt;70,L16*0.3-0.6,IF(D16&gt;=95,L16*0.3+0.3,L16*0.3)))</f>
        <v>16.575</v>
      </c>
      <c r="O16" s="5">
        <v>65.5</v>
      </c>
      <c r="P16" s="1" t="s">
        <v>74</v>
      </c>
      <c r="Q16" s="8">
        <f>IF(D16&lt;1,"",IF(D16&lt;70,O16*0.3-0.6,IF(D16&gt;=95,O16*0.3+0.3,O16*0.3)))</f>
        <v>19.049999999999997</v>
      </c>
      <c r="R16" s="8">
        <f>IF(D16&lt;1,"",(I16+N16+Q16))</f>
        <v>59.385</v>
      </c>
    </row>
    <row r="17" spans="2:18" ht="10.5">
      <c r="B17" s="30"/>
      <c r="E17" s="5"/>
      <c r="F17" s="5"/>
      <c r="G17" s="8">
        <f>IF(D17&lt;1,"",(E17+F17)/2)</f>
      </c>
      <c r="H17" s="8"/>
      <c r="I17" s="21">
        <f>IF(D17&lt;1,"",IF(D17&lt;70,G17*0.4*0.4-0.8,IF(D17&gt;=95,G17*0.4*0.4+0.4,G17*0.4*0.4)))</f>
      </c>
      <c r="J17" s="5"/>
      <c r="K17" s="5"/>
      <c r="L17" s="21">
        <f>IF(D17&lt;1,"",(J17+K17)/2)</f>
      </c>
      <c r="N17" s="21">
        <f>IF(D17&lt;1,"",IF(D17&lt;70,L17*0.3-0.6,IF(D17&gt;=95,L17*0.3+0.3,L17*0.3)))</f>
      </c>
      <c r="O17" s="5"/>
      <c r="Q17" s="8">
        <f>IF(D17&lt;1,"",IF(D17&lt;70,O17*0.3-0.6,IF(D17&gt;=95,O17*0.3+0.3,O17*0.3)))</f>
      </c>
      <c r="R17" s="8">
        <f>IF(D17&lt;1,"",(I17+N17+Q17))</f>
      </c>
    </row>
    <row r="18" spans="2:8" ht="10.5">
      <c r="B18" s="4" t="s">
        <v>99</v>
      </c>
      <c r="G18" s="5"/>
      <c r="H18" s="5"/>
    </row>
    <row r="19" spans="2:18" ht="10.5">
      <c r="B19" s="33" t="s">
        <v>95</v>
      </c>
      <c r="C19" s="36"/>
      <c r="D19" s="34">
        <f>SUMIF(C14:C17,"x",D14:D17)</f>
        <v>143</v>
      </c>
      <c r="E19" s="7"/>
      <c r="F19" s="7"/>
      <c r="G19" s="7"/>
      <c r="H19" s="7"/>
      <c r="I19" s="24">
        <f>SUMIF(H14:H19,"x",I14:I19)</f>
        <v>51.52</v>
      </c>
      <c r="J19" s="7"/>
      <c r="K19" s="7"/>
      <c r="L19" s="47"/>
      <c r="M19" s="7"/>
      <c r="N19" s="49">
        <f>SUMIF(M14:M17,"x",N14:N17)</f>
        <v>37.8</v>
      </c>
      <c r="O19" s="7"/>
      <c r="P19" s="7"/>
      <c r="Q19" s="10">
        <f>SUMIF(P14:P17,"x",Q14:Q17)</f>
        <v>41.25</v>
      </c>
      <c r="R19" s="10">
        <f>SUM(I19:Q19)</f>
        <v>130.57</v>
      </c>
    </row>
    <row r="20" spans="2:18" ht="10.5">
      <c r="B20" s="33"/>
      <c r="C20" s="36"/>
      <c r="D20" s="35"/>
      <c r="E20" s="6"/>
      <c r="F20" s="6"/>
      <c r="G20" s="6"/>
      <c r="H20" s="6"/>
      <c r="I20" s="22"/>
      <c r="J20" s="6"/>
      <c r="K20" s="6"/>
      <c r="L20" s="48"/>
      <c r="M20" s="6"/>
      <c r="N20" s="22"/>
      <c r="O20" s="6"/>
      <c r="P20" s="6"/>
      <c r="Q20" s="9"/>
      <c r="R20" s="9"/>
    </row>
    <row r="21" spans="1:18" s="43" customFormat="1" ht="11.25" customHeight="1">
      <c r="A21" s="53" t="s">
        <v>98</v>
      </c>
      <c r="B21" s="53"/>
      <c r="C21" s="53"/>
      <c r="D21" s="40" t="s">
        <v>97</v>
      </c>
      <c r="E21" s="53" t="s">
        <v>28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 t="s">
        <v>101</v>
      </c>
      <c r="Q21" s="54"/>
      <c r="R21" s="41" t="s">
        <v>92</v>
      </c>
    </row>
    <row r="22" spans="1:18" ht="10.5">
      <c r="A22" s="1">
        <v>513</v>
      </c>
      <c r="B22" s="30" t="s">
        <v>3</v>
      </c>
      <c r="C22" s="1" t="s">
        <v>74</v>
      </c>
      <c r="D22" s="31">
        <v>94.1</v>
      </c>
      <c r="E22" s="5">
        <v>213.5</v>
      </c>
      <c r="F22" s="5">
        <v>194</v>
      </c>
      <c r="G22" s="8">
        <f>IF(D22&lt;1,"",(E22+F22)/2)</f>
        <v>203.75</v>
      </c>
      <c r="H22" s="8" t="s">
        <v>74</v>
      </c>
      <c r="I22" s="21">
        <f aca="true" t="shared" si="0" ref="I22:I27">IF(D22&lt;1,"",IF(D22&lt;70,G22*0.4*0.4-0.8,IF(D22&gt;=95,G22*0.4*0.4+0.4,G22*0.4*0.4)))</f>
        <v>32.6</v>
      </c>
      <c r="J22" s="5">
        <v>55</v>
      </c>
      <c r="K22" s="5">
        <v>45</v>
      </c>
      <c r="L22" s="21">
        <f>IF(D22&lt;1,"",(J22+K22)/2)</f>
        <v>50</v>
      </c>
      <c r="N22" s="21">
        <f>IF(D22&lt;1,"",IF(D22&lt;70,L22*0.3-0.6,IF(D22&gt;=95,L22*0.3+0.3,L22*0.3)))</f>
        <v>15</v>
      </c>
      <c r="O22" s="5">
        <v>36</v>
      </c>
      <c r="Q22" s="8">
        <f>IF(D22&lt;1,"",IF(D22&lt;70,O22*0.3-0.6,IF(D22&gt;=95,O22*0.3+0.3,O22*0.3)))</f>
        <v>10.799999999999999</v>
      </c>
      <c r="R22" s="8">
        <f>IF(D22&lt;1,"",(I22+N22+Q22))</f>
        <v>58.4</v>
      </c>
    </row>
    <row r="23" spans="1:18" ht="10.5">
      <c r="A23" s="1">
        <v>511</v>
      </c>
      <c r="B23" s="30" t="s">
        <v>4</v>
      </c>
      <c r="C23" s="1" t="s">
        <v>74</v>
      </c>
      <c r="D23" s="31">
        <v>97</v>
      </c>
      <c r="E23" s="5">
        <v>166</v>
      </c>
      <c r="F23" s="5">
        <v>173</v>
      </c>
      <c r="G23" s="8">
        <f>IF(D23&lt;1,"",(E23+F23)/2)</f>
        <v>169.5</v>
      </c>
      <c r="H23" s="8"/>
      <c r="I23" s="21">
        <f t="shared" si="0"/>
        <v>27.52</v>
      </c>
      <c r="J23" s="5">
        <v>61</v>
      </c>
      <c r="K23" s="5">
        <v>64</v>
      </c>
      <c r="L23" s="21">
        <f>IF(D23&lt;1,"",(J23+K23)/2)</f>
        <v>62.5</v>
      </c>
      <c r="M23" s="1" t="s">
        <v>74</v>
      </c>
      <c r="N23" s="21">
        <f>IF(D23&lt;1,"",IF(D23&lt;70,L23*0.3-0.6,IF(D23&gt;=95,L23*0.3+0.3,L23*0.3)))</f>
        <v>19.05</v>
      </c>
      <c r="O23" s="5">
        <v>71</v>
      </c>
      <c r="P23" s="1" t="s">
        <v>74</v>
      </c>
      <c r="Q23" s="8">
        <f>IF(D23&lt;1,"",IF(D23&lt;70,O23*0.3-0.6,IF(D23&gt;=95,O23*0.3+0.3,O23*0.3)))</f>
        <v>21.6</v>
      </c>
      <c r="R23" s="8">
        <f>IF(D23&lt;1,"",(I23+N23+Q23))</f>
        <v>68.17</v>
      </c>
    </row>
    <row r="24" spans="1:18" ht="10.5">
      <c r="A24" s="1">
        <v>510</v>
      </c>
      <c r="B24" s="30" t="s">
        <v>29</v>
      </c>
      <c r="D24" s="31">
        <v>81</v>
      </c>
      <c r="E24" s="5">
        <v>146.5</v>
      </c>
      <c r="F24" s="5">
        <v>133</v>
      </c>
      <c r="G24" s="8">
        <f>IF(D24&lt;1,"",(E24+F24)/2)</f>
        <v>139.75</v>
      </c>
      <c r="H24" s="8"/>
      <c r="I24" s="21">
        <f t="shared" si="0"/>
        <v>22.360000000000003</v>
      </c>
      <c r="J24" s="5">
        <v>60</v>
      </c>
      <c r="K24" s="5">
        <v>55</v>
      </c>
      <c r="L24" s="21">
        <f>IF(D24&lt;1,"",(J24+K24)/2)</f>
        <v>57.5</v>
      </c>
      <c r="N24" s="21">
        <f>IF(D24&lt;1,"",IF(D24&lt;70,L24*0.3-0.6,IF(D24&gt;=95,L24*0.3+0.3,L24*0.3)))</f>
        <v>17.25</v>
      </c>
      <c r="O24" s="5">
        <v>48</v>
      </c>
      <c r="Q24" s="8">
        <f>IF(D24&lt;1,"",IF(D24&lt;70,O24*0.3-0.6,IF(D24&gt;=95,O24*0.3+0.3,O24*0.3)))</f>
        <v>14.399999999999999</v>
      </c>
      <c r="R24" s="8">
        <f>IF(D24&lt;1,"",(I24+N24+Q24))</f>
        <v>54.01</v>
      </c>
    </row>
    <row r="25" spans="1:18" ht="10.5">
      <c r="A25" s="1">
        <v>509</v>
      </c>
      <c r="B25" s="30" t="s">
        <v>56</v>
      </c>
      <c r="D25" s="31">
        <v>88</v>
      </c>
      <c r="E25" s="5">
        <v>130.5</v>
      </c>
      <c r="F25" s="5">
        <v>142.5</v>
      </c>
      <c r="G25" s="8">
        <f>IF(D25&lt;1,"",(E25+F25)/2)</f>
        <v>136.5</v>
      </c>
      <c r="H25" s="8"/>
      <c r="I25" s="21">
        <f t="shared" si="0"/>
        <v>21.840000000000003</v>
      </c>
      <c r="J25" s="5">
        <v>71</v>
      </c>
      <c r="K25" s="5">
        <v>67</v>
      </c>
      <c r="L25" s="21">
        <f>IF(D25&lt;1,"",(J25+K25)/2)</f>
        <v>69</v>
      </c>
      <c r="N25" s="21">
        <f>IF(D25&lt;1,"",IF(D25&lt;70,L25*0.3-0.6,IF(D25&gt;=95,L25*0.3+0.3,L25*0.3)))</f>
        <v>20.7</v>
      </c>
      <c r="O25" s="5">
        <v>68</v>
      </c>
      <c r="Q25" s="8">
        <f>IF(D25&lt;1,"",IF(D25&lt;70,O25*0.3-0.6,IF(D25&gt;=95,O25*0.3+0.3,O25*0.3)))</f>
        <v>20.4</v>
      </c>
      <c r="R25" s="8">
        <f>IF(D25&lt;1,"",(I25+N25+Q25))</f>
        <v>62.940000000000005</v>
      </c>
    </row>
    <row r="26" spans="1:18" ht="10.5">
      <c r="A26" s="1">
        <v>512</v>
      </c>
      <c r="B26" s="30" t="s">
        <v>5</v>
      </c>
      <c r="D26" s="31">
        <v>82</v>
      </c>
      <c r="E26" s="5">
        <v>202</v>
      </c>
      <c r="F26" s="5">
        <v>180</v>
      </c>
      <c r="G26" s="8">
        <f>IF(D26&lt;1,"",(E26+F26)/2)</f>
        <v>191</v>
      </c>
      <c r="H26" s="8" t="s">
        <v>74</v>
      </c>
      <c r="I26" s="21">
        <f t="shared" si="0"/>
        <v>30.560000000000002</v>
      </c>
      <c r="J26" s="5">
        <v>84</v>
      </c>
      <c r="K26" s="5">
        <v>83</v>
      </c>
      <c r="L26" s="21">
        <f>IF(D26&lt;1,"",(J26+K26)/2)</f>
        <v>83.5</v>
      </c>
      <c r="M26" s="1" t="s">
        <v>74</v>
      </c>
      <c r="N26" s="21">
        <f>IF(D26&lt;1,"",IF(D26&lt;70,L26*0.3-0.6,IF(D26&gt;=95,L26*0.3+0.3,L26*0.3)))</f>
        <v>25.05</v>
      </c>
      <c r="O26" s="5">
        <v>80</v>
      </c>
      <c r="P26" s="1" t="s">
        <v>74</v>
      </c>
      <c r="Q26" s="8">
        <f>IF(D26&lt;1,"",IF(D26&lt;70,O26*0.3-0.6,IF(D26&gt;=95,O26*0.3+0.3,O26*0.3)))</f>
        <v>24</v>
      </c>
      <c r="R26" s="8">
        <f>IF(D26&lt;1,"",(I26+N26+Q26))</f>
        <v>79.61</v>
      </c>
    </row>
    <row r="27" spans="2:18" ht="10.5">
      <c r="B27" s="30"/>
      <c r="E27" s="5"/>
      <c r="F27" s="5"/>
      <c r="G27" s="8">
        <f>IF(D27&lt;1,"",(E27+F27)/2)</f>
      </c>
      <c r="H27" s="8"/>
      <c r="I27" s="21">
        <f t="shared" si="0"/>
      </c>
      <c r="J27" s="5"/>
      <c r="K27" s="5"/>
      <c r="L27" s="21">
        <f>IF(D27&lt;1,"",(J27+K27)/2)</f>
      </c>
      <c r="N27" s="21">
        <f>IF(D27&lt;1,"",IF(D27&lt;70,L27*0.3-0.6,IF(D27&gt;=95,L27*0.3+0.3,L27*0.3)))</f>
      </c>
      <c r="O27" s="5"/>
      <c r="Q27" s="8">
        <f>IF(D27&lt;1,"",IF(D27&lt;70,O27*0.3-0.6,IF(D27&gt;=95,O27*0.3+0.3,O27*0.3)))</f>
      </c>
      <c r="R27" s="8">
        <f>IF(D27&lt;1,"",(I27+N27+Q27))</f>
      </c>
    </row>
    <row r="28" spans="2:8" ht="10.5">
      <c r="B28" s="4" t="s">
        <v>99</v>
      </c>
      <c r="G28" s="5"/>
      <c r="H28" s="5"/>
    </row>
    <row r="29" spans="2:18" ht="10.5">
      <c r="B29" s="33" t="s">
        <v>95</v>
      </c>
      <c r="C29" s="36"/>
      <c r="D29" s="34">
        <f>SUMIF(C22:C27,"x",D22:D27)</f>
        <v>191.1</v>
      </c>
      <c r="E29" s="7"/>
      <c r="F29" s="7"/>
      <c r="G29" s="7"/>
      <c r="H29" s="7"/>
      <c r="I29" s="24">
        <f>SUMIF(H22:H29,"x",I22:I29)</f>
        <v>63.160000000000004</v>
      </c>
      <c r="J29" s="7"/>
      <c r="K29" s="7"/>
      <c r="L29" s="47"/>
      <c r="M29" s="7"/>
      <c r="N29" s="49">
        <f>SUMIF(M22:M27,"x",N22:N27)</f>
        <v>44.1</v>
      </c>
      <c r="O29" s="7"/>
      <c r="P29" s="7"/>
      <c r="Q29" s="10">
        <f>SUMIF(P22:P27,"x",Q22:Q27)</f>
        <v>45.6</v>
      </c>
      <c r="R29" s="10">
        <f>SUM(I29:Q29)</f>
        <v>152.86</v>
      </c>
    </row>
    <row r="30" spans="2:18" ht="10.5">
      <c r="B30" s="33"/>
      <c r="C30" s="36"/>
      <c r="D30" s="35"/>
      <c r="E30" s="6"/>
      <c r="F30" s="6"/>
      <c r="G30" s="6"/>
      <c r="H30" s="6"/>
      <c r="I30" s="22"/>
      <c r="J30" s="6"/>
      <c r="K30" s="6"/>
      <c r="L30" s="48"/>
      <c r="M30" s="6"/>
      <c r="N30" s="22"/>
      <c r="O30" s="6"/>
      <c r="P30" s="6"/>
      <c r="Q30" s="9"/>
      <c r="R30" s="9"/>
    </row>
    <row r="31" spans="1:18" s="43" customFormat="1" ht="11.25" customHeight="1">
      <c r="A31" s="53" t="s">
        <v>37</v>
      </c>
      <c r="B31" s="53"/>
      <c r="C31" s="53"/>
      <c r="D31" s="40" t="s">
        <v>97</v>
      </c>
      <c r="E31" s="53" t="s">
        <v>38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 t="s">
        <v>101</v>
      </c>
      <c r="Q31" s="54"/>
      <c r="R31" s="41" t="s">
        <v>92</v>
      </c>
    </row>
    <row r="32" spans="1:18" ht="10.5">
      <c r="A32" s="1">
        <v>537</v>
      </c>
      <c r="B32" s="30" t="s">
        <v>39</v>
      </c>
      <c r="D32" s="31">
        <v>94</v>
      </c>
      <c r="E32" s="5">
        <v>146</v>
      </c>
      <c r="F32" s="5">
        <v>141</v>
      </c>
      <c r="G32" s="8">
        <f>IF(D32&lt;1,"",(E32+F32)/2)</f>
        <v>143.5</v>
      </c>
      <c r="H32" s="8"/>
      <c r="I32" s="21">
        <f>IF(D32&lt;1,"",IF(D32&lt;70,G32*0.4*0.4-0.8,IF(D32&gt;=95,G32*0.4*0.4+0.4,G32*0.4*0.4)))</f>
        <v>22.960000000000004</v>
      </c>
      <c r="J32" s="5">
        <v>64</v>
      </c>
      <c r="K32" s="5">
        <v>69</v>
      </c>
      <c r="L32" s="21">
        <f>IF(D32&lt;1,"",(J32+K32)/2)</f>
        <v>66.5</v>
      </c>
      <c r="N32" s="21">
        <f>IF(D32&lt;1,"",IF(D32&lt;70,L32*0.3-0.6,IF(D32&gt;=95,L32*0.3+0.3,L32*0.3)))</f>
        <v>19.95</v>
      </c>
      <c r="O32" s="5">
        <v>73</v>
      </c>
      <c r="Q32" s="8">
        <f>IF(D32&lt;1,"",IF(D32&lt;70,O32*0.3-0.6,IF(D32&gt;=95,O32*0.3+0.3,O32*0.3)))</f>
        <v>21.9</v>
      </c>
      <c r="R32" s="8">
        <f>IF(D32&lt;1,"",(I32+N32+Q32))</f>
        <v>64.81</v>
      </c>
    </row>
    <row r="33" spans="1:18" ht="10.5">
      <c r="A33" s="1">
        <v>538</v>
      </c>
      <c r="B33" s="30" t="s">
        <v>18</v>
      </c>
      <c r="D33" s="31">
        <v>79</v>
      </c>
      <c r="E33" s="5">
        <v>172.5</v>
      </c>
      <c r="F33" s="5">
        <v>147</v>
      </c>
      <c r="G33" s="8">
        <f>IF(D33&lt;1,"",(E33+F33)/2)</f>
        <v>159.75</v>
      </c>
      <c r="H33" s="8" t="s">
        <v>74</v>
      </c>
      <c r="I33" s="21">
        <f>IF(D33&lt;1,"",IF(D33&lt;70,G33*0.4*0.4-0.8,IF(D33&gt;=95,G33*0.4*0.4+0.4,G33*0.4*0.4)))</f>
        <v>25.560000000000002</v>
      </c>
      <c r="J33" s="5">
        <v>78</v>
      </c>
      <c r="K33" s="5">
        <v>58</v>
      </c>
      <c r="L33" s="21">
        <f>IF(D33&lt;1,"",(J33+K33)/2)</f>
        <v>68</v>
      </c>
      <c r="M33" s="1" t="s">
        <v>74</v>
      </c>
      <c r="N33" s="21">
        <f>IF(D33&lt;1,"",IF(D33&lt;70,L33*0.3-0.6,IF(D33&gt;=95,L33*0.3+0.3,L33*0.3)))</f>
        <v>20.4</v>
      </c>
      <c r="O33" s="5">
        <v>78</v>
      </c>
      <c r="Q33" s="8">
        <f>IF(D33&lt;1,"",IF(D33&lt;70,O33*0.3-0.6,IF(D33&gt;=95,O33*0.3+0.3,O33*0.3)))</f>
        <v>23.4</v>
      </c>
      <c r="R33" s="8">
        <f>IF(D33&lt;1,"",(I33+N33+Q33))</f>
        <v>69.36</v>
      </c>
    </row>
    <row r="34" spans="1:18" ht="10.5">
      <c r="A34" s="1">
        <v>540</v>
      </c>
      <c r="B34" s="30" t="s">
        <v>19</v>
      </c>
      <c r="C34" s="1" t="s">
        <v>74</v>
      </c>
      <c r="D34" s="31">
        <v>98</v>
      </c>
      <c r="E34" s="5">
        <v>174</v>
      </c>
      <c r="F34" s="5">
        <v>183</v>
      </c>
      <c r="G34" s="8">
        <f>IF(D34&lt;1,"",(E34+F34)/2)</f>
        <v>178.5</v>
      </c>
      <c r="H34" s="8" t="s">
        <v>74</v>
      </c>
      <c r="I34" s="21">
        <f>IF(D34&lt;1,"",IF(D34&lt;70,G34*0.4*0.4-0.8,IF(D34&gt;=95,G34*0.4*0.4+0.4,G34*0.4*0.4)))</f>
        <v>28.96</v>
      </c>
      <c r="J34" s="5">
        <v>81</v>
      </c>
      <c r="K34" s="5">
        <v>82.5</v>
      </c>
      <c r="L34" s="21">
        <f>IF(D34&lt;1,"",(J34+K34)/2)</f>
        <v>81.75</v>
      </c>
      <c r="M34" s="1" t="s">
        <v>77</v>
      </c>
      <c r="N34" s="21">
        <f>IF(D34&lt;1,"",IF(D34&lt;70,L34*0.3-0.6,IF(D34&gt;=95,L34*0.3+0.3,L34*0.3)))</f>
        <v>24.825</v>
      </c>
      <c r="O34" s="5">
        <v>82.5</v>
      </c>
      <c r="P34" s="1" t="s">
        <v>74</v>
      </c>
      <c r="Q34" s="8">
        <f>IF(D34&lt;1,"",IF(D34&lt;70,O34*0.3-0.6,IF(D34&gt;=95,O34*0.3+0.3,O34*0.3)))</f>
        <v>25.05</v>
      </c>
      <c r="R34" s="8">
        <f>IF(D34&lt;1,"",(I34+N34+Q34))</f>
        <v>78.835</v>
      </c>
    </row>
    <row r="35" spans="1:18" ht="10.5">
      <c r="A35" s="1">
        <v>536</v>
      </c>
      <c r="B35" s="30" t="s">
        <v>40</v>
      </c>
      <c r="D35" s="31">
        <v>74</v>
      </c>
      <c r="E35" s="5">
        <v>181</v>
      </c>
      <c r="F35" s="5">
        <v>168</v>
      </c>
      <c r="G35" s="8">
        <f>IF(D35&lt;1,"",(E35+F35)/2)</f>
        <v>174.5</v>
      </c>
      <c r="H35" s="8"/>
      <c r="I35" s="21">
        <f>IF(D35&lt;1,"",IF(D35&lt;70,G35*0.4*0.4-0.8,IF(D35&gt;=95,G35*0.4*0.4+0.4,G35*0.4*0.4)))</f>
        <v>27.92</v>
      </c>
      <c r="J35" s="5">
        <v>62</v>
      </c>
      <c r="K35" s="5">
        <v>72</v>
      </c>
      <c r="L35" s="21">
        <f>IF(D35&lt;1,"",(J35+K35)/2)</f>
        <v>67</v>
      </c>
      <c r="N35" s="21">
        <f>IF(D35&lt;1,"",IF(D35&lt;70,L35*0.3-0.6,IF(D35&gt;=95,L35*0.3+0.3,L35*0.3)))</f>
        <v>20.099999999999998</v>
      </c>
      <c r="O35" s="5">
        <v>40</v>
      </c>
      <c r="Q35" s="8">
        <f>IF(D35&lt;1,"",IF(D35&lt;70,O35*0.3-0.6,IF(D35&gt;=95,O35*0.3+0.3,O35*0.3)))</f>
        <v>12</v>
      </c>
      <c r="R35" s="8">
        <f>IF(D35&lt;1,"",(I35+N35+Q35))</f>
        <v>60.019999999999996</v>
      </c>
    </row>
    <row r="36" spans="1:18" ht="10.5">
      <c r="A36" s="1">
        <v>539</v>
      </c>
      <c r="B36" s="30" t="s">
        <v>20</v>
      </c>
      <c r="C36" s="1" t="s">
        <v>74</v>
      </c>
      <c r="D36" s="31">
        <v>90</v>
      </c>
      <c r="E36" s="5">
        <v>154</v>
      </c>
      <c r="F36" s="5">
        <v>144</v>
      </c>
      <c r="G36" s="8">
        <f>IF(D36&lt;1,"",(E36+F36)/2)</f>
        <v>149</v>
      </c>
      <c r="H36" s="8"/>
      <c r="I36" s="21">
        <f>IF(D36&lt;1,"",IF(D36&lt;70,G36*0.4*0.4-0.8,IF(D36&gt;=95,G36*0.4*0.4+0.4,G36*0.4*0.4)))</f>
        <v>23.840000000000003</v>
      </c>
      <c r="J36" s="5">
        <v>63</v>
      </c>
      <c r="K36" s="5">
        <v>63</v>
      </c>
      <c r="L36" s="21">
        <f>IF(D36&lt;1,"",(J36+K36)/2)</f>
        <v>63</v>
      </c>
      <c r="N36" s="21">
        <f>IF(D36&lt;1,"",IF(D36&lt;70,L36*0.3-0.6,IF(D36&gt;=95,L36*0.3+0.3,L36*0.3)))</f>
        <v>18.9</v>
      </c>
      <c r="O36" s="5">
        <v>83</v>
      </c>
      <c r="P36" s="1" t="s">
        <v>74</v>
      </c>
      <c r="Q36" s="8">
        <f>IF(D36&lt;1,"",IF(D36&lt;70,O36*0.3-0.6,IF(D36&gt;=95,O36*0.3+0.3,O36*0.3)))</f>
        <v>24.9</v>
      </c>
      <c r="R36" s="8">
        <f>IF(D36&lt;1,"",(I36+N36+Q36))</f>
        <v>67.64</v>
      </c>
    </row>
    <row r="37" spans="5:18" ht="10.5">
      <c r="E37" s="5"/>
      <c r="F37" s="5"/>
      <c r="G37" s="8">
        <f>IF(D37&lt;1,"",(E37+F37)/2)</f>
      </c>
      <c r="H37" s="8"/>
      <c r="I37" s="21">
        <f>IF(D37&lt;1,"",IF(D37&lt;70,G37*0.4*0.4-0.8,IF(D37&gt;=95,G37*0.4*0.4+0.4,G37*0.4*0.4)))</f>
      </c>
      <c r="J37" s="5"/>
      <c r="K37" s="5"/>
      <c r="L37" s="21">
        <f>IF(D37&lt;1,"",(J37+K37)/2)</f>
      </c>
      <c r="N37" s="21">
        <f>IF(D37&lt;1,"",IF(D37&lt;70,L37*0.3-0.6,IF(D37&gt;=95,L37*0.3+0.3,L37*0.3)))</f>
      </c>
      <c r="O37" s="5"/>
      <c r="Q37" s="8">
        <f>IF(D37&lt;1,"",IF(D37&lt;70,O37*0.3-0.6,IF(D37&gt;=95,O37*0.3+0.3,O37*0.3)))</f>
      </c>
      <c r="R37" s="8">
        <f>IF(D37&lt;1,"",(I37+N37+Q37))</f>
      </c>
    </row>
    <row r="38" spans="2:8" ht="10.5">
      <c r="B38" s="4" t="s">
        <v>99</v>
      </c>
      <c r="G38" s="5"/>
      <c r="H38" s="5"/>
    </row>
    <row r="39" spans="2:18" ht="10.5">
      <c r="B39" s="33" t="s">
        <v>95</v>
      </c>
      <c r="C39" s="36"/>
      <c r="D39" s="34">
        <f>SUMIF(C33:C37,"x",D33:D37)</f>
        <v>188</v>
      </c>
      <c r="E39" s="7"/>
      <c r="F39" s="7"/>
      <c r="G39" s="7"/>
      <c r="H39" s="7"/>
      <c r="I39" s="24">
        <f>SUMIF(H30:H39,"x",I30:I39)</f>
        <v>54.52</v>
      </c>
      <c r="J39" s="7"/>
      <c r="K39" s="7"/>
      <c r="L39" s="47"/>
      <c r="M39" s="7"/>
      <c r="N39" s="49">
        <f>SUMIF(M33:M37,"x",N33:N37)</f>
        <v>45.224999999999994</v>
      </c>
      <c r="O39" s="7"/>
      <c r="P39" s="7"/>
      <c r="Q39" s="10">
        <f>SUMIF(P33:P37,"x",Q33:Q37)</f>
        <v>49.95</v>
      </c>
      <c r="R39" s="10">
        <f>SUM(I39:Q39)</f>
        <v>149.695</v>
      </c>
    </row>
    <row r="40" spans="1:18" ht="10.5">
      <c r="A40" s="3"/>
      <c r="B40" s="3"/>
      <c r="C40" s="3"/>
      <c r="D40" s="37"/>
      <c r="E40" s="3"/>
      <c r="F40" s="3"/>
      <c r="G40" s="3"/>
      <c r="H40" s="3"/>
      <c r="I40" s="25"/>
      <c r="J40" s="3"/>
      <c r="K40" s="3"/>
      <c r="L40" s="25"/>
      <c r="M40" s="3"/>
      <c r="N40" s="25"/>
      <c r="O40" s="3"/>
      <c r="P40" s="3"/>
      <c r="Q40" s="3"/>
      <c r="R40" s="11"/>
    </row>
    <row r="41" spans="1:18" s="43" customFormat="1" ht="11.25" customHeight="1">
      <c r="A41" s="53" t="s">
        <v>30</v>
      </c>
      <c r="B41" s="53"/>
      <c r="C41" s="53"/>
      <c r="D41" s="40" t="s">
        <v>97</v>
      </c>
      <c r="E41" s="53" t="s">
        <v>57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 t="s">
        <v>101</v>
      </c>
      <c r="Q41" s="54"/>
      <c r="R41" s="41"/>
    </row>
    <row r="42" spans="1:18" ht="10.5">
      <c r="A42" s="1">
        <v>514</v>
      </c>
      <c r="B42" s="30" t="s">
        <v>105</v>
      </c>
      <c r="C42" s="1" t="s">
        <v>74</v>
      </c>
      <c r="D42" s="31">
        <v>84</v>
      </c>
      <c r="E42" s="5">
        <v>122</v>
      </c>
      <c r="F42" s="5">
        <v>130</v>
      </c>
      <c r="G42" s="8">
        <f>IF(D42&lt;1,"",(E42+F42)/2)</f>
        <v>126</v>
      </c>
      <c r="H42" s="8" t="s">
        <v>76</v>
      </c>
      <c r="I42" s="21">
        <f>IF(D42&lt;1,"",IF(D42&lt;70,G42*0.4*0.4-0.8,IF(D42&gt;=95,G42*0.4*0.4+0.4,G42*0.4*0.4)))</f>
        <v>20.160000000000004</v>
      </c>
      <c r="J42" s="5">
        <v>60.5</v>
      </c>
      <c r="K42" s="5">
        <v>52</v>
      </c>
      <c r="L42" s="21">
        <f>IF(D42&lt;1,"",(J42+K42)/2)</f>
        <v>56.25</v>
      </c>
      <c r="M42" s="1" t="s">
        <v>74</v>
      </c>
      <c r="N42" s="21">
        <f>IF(D42&lt;1,"",IF(D42&lt;70,L42*0.3-0.6,IF(D42&gt;=95,L42*0.3+0.3,L42*0.3)))</f>
        <v>16.875</v>
      </c>
      <c r="O42" s="5">
        <v>25</v>
      </c>
      <c r="P42" s="1" t="s">
        <v>74</v>
      </c>
      <c r="Q42" s="8">
        <f>IF(D42&lt;1,"",IF(D42&lt;70,O42*0.3-0.6,IF(D42&gt;=95,O42*0.3+0.3,O42*0.3)))</f>
        <v>7.5</v>
      </c>
      <c r="R42" s="8">
        <f>IF(D42&lt;1,"",(I42+N42+Q42))</f>
        <v>44.535000000000004</v>
      </c>
    </row>
    <row r="43" spans="1:18" ht="10.5">
      <c r="A43" s="1">
        <v>515</v>
      </c>
      <c r="B43" s="30" t="s">
        <v>106</v>
      </c>
      <c r="C43" s="1" t="s">
        <v>74</v>
      </c>
      <c r="D43" s="31">
        <v>91</v>
      </c>
      <c r="E43" s="5">
        <v>156.5</v>
      </c>
      <c r="F43" s="5">
        <v>173</v>
      </c>
      <c r="G43" s="8">
        <f>IF(D43&lt;1,"",(E43+F43)/2)</f>
        <v>164.75</v>
      </c>
      <c r="H43" s="8" t="s">
        <v>76</v>
      </c>
      <c r="I43" s="21">
        <f>IF(D43&lt;1,"",IF(D43&lt;70,G43*0.4*0.4-0.8,IF(D43&gt;=95,G43*0.4*0.4+0.4,G43*0.4*0.4)))</f>
        <v>26.360000000000003</v>
      </c>
      <c r="J43" s="5">
        <v>58</v>
      </c>
      <c r="K43" s="5">
        <v>68.5</v>
      </c>
      <c r="L43" s="21">
        <f>IF(D43&lt;1,"",(J43+K43)/2)</f>
        <v>63.25</v>
      </c>
      <c r="M43" s="1" t="s">
        <v>74</v>
      </c>
      <c r="N43" s="21">
        <f>IF(D43&lt;1,"",IF(D43&lt;70,L43*0.3-0.6,IF(D43&gt;=95,L43*0.3+0.3,L43*0.3)))</f>
        <v>18.974999999999998</v>
      </c>
      <c r="O43" s="5">
        <v>72.5</v>
      </c>
      <c r="P43" s="1" t="s">
        <v>74</v>
      </c>
      <c r="Q43" s="8">
        <f>IF(D43&lt;1,"",IF(D43&lt;70,O43*0.3-0.6,IF(D43&gt;=95,O43*0.3+0.3,O43*0.3)))</f>
        <v>21.75</v>
      </c>
      <c r="R43" s="8">
        <f>IF(D43&lt;1,"",(I43+N43+Q43))</f>
        <v>67.08500000000001</v>
      </c>
    </row>
    <row r="44" spans="2:18" ht="10.5">
      <c r="B44" s="30"/>
      <c r="E44" s="5"/>
      <c r="F44" s="5"/>
      <c r="G44" s="8">
        <f>IF(D44&lt;1,"",(E44+F44)/2)</f>
      </c>
      <c r="H44" s="8"/>
      <c r="I44" s="21">
        <f>IF(D44&lt;1,"",IF(D44&lt;70,G44*0.4*0.4-0.8,IF(D44&gt;=95,G44*0.4*0.4+0.4,G44*0.4*0.4)))</f>
      </c>
      <c r="J44" s="5"/>
      <c r="K44" s="5"/>
      <c r="L44" s="21">
        <f>IF(D44&lt;1,"",(J44+K44)/2)</f>
      </c>
      <c r="N44" s="21">
        <f>IF(D44&lt;1,"",IF(D44&lt;70,L44*0.3-0.6,IF(D44&gt;=95,L44*0.3+0.3,L44*0.3)))</f>
      </c>
      <c r="O44" s="5"/>
      <c r="Q44" s="8">
        <f>IF(D44&lt;1,"",IF(D44&lt;70,O44*0.3-0.6,IF(D44&gt;=95,O44*0.3+0.3,O44*0.3)))</f>
      </c>
      <c r="R44" s="8">
        <f>IF(D44&lt;1,"",(I44+N44+Q44))</f>
      </c>
    </row>
    <row r="45" spans="2:8" ht="10.5">
      <c r="B45" s="4" t="s">
        <v>99</v>
      </c>
      <c r="G45" s="5"/>
      <c r="H45" s="5"/>
    </row>
    <row r="46" spans="2:18" ht="10.5">
      <c r="B46" s="33" t="s">
        <v>95</v>
      </c>
      <c r="C46" s="36"/>
      <c r="D46" s="34">
        <f>SUMIF(C42:C44,"x",D42:D44)</f>
        <v>175</v>
      </c>
      <c r="E46" s="7"/>
      <c r="F46" s="7"/>
      <c r="G46" s="7"/>
      <c r="H46" s="7"/>
      <c r="I46" s="24">
        <f>SUMIF(H42:H46,"x",I42:I46)</f>
        <v>46.52000000000001</v>
      </c>
      <c r="J46" s="7"/>
      <c r="K46" s="7"/>
      <c r="L46" s="47"/>
      <c r="M46" s="7"/>
      <c r="N46" s="49">
        <f>SUMIF(M42:M44,"x",N42:N44)</f>
        <v>35.849999999999994</v>
      </c>
      <c r="O46" s="7"/>
      <c r="P46" s="7"/>
      <c r="Q46" s="10">
        <f>SUMIF(P42:P44,"x",Q42:Q44)</f>
        <v>29.25</v>
      </c>
      <c r="R46" s="10">
        <f>SUM(I46:Q46)</f>
        <v>111.62</v>
      </c>
    </row>
    <row r="47" spans="1:18" ht="10.5">
      <c r="A47" s="3"/>
      <c r="B47" s="3"/>
      <c r="C47" s="3"/>
      <c r="D47" s="37"/>
      <c r="E47" s="3"/>
      <c r="F47" s="3"/>
      <c r="G47" s="3"/>
      <c r="H47" s="3"/>
      <c r="I47" s="25"/>
      <c r="J47" s="3"/>
      <c r="K47" s="3"/>
      <c r="L47" s="25"/>
      <c r="M47" s="3"/>
      <c r="N47" s="25"/>
      <c r="O47" s="3"/>
      <c r="P47" s="3"/>
      <c r="Q47" s="3"/>
      <c r="R47" s="11"/>
    </row>
    <row r="48" spans="1:18" s="43" customFormat="1" ht="11.25" customHeight="1">
      <c r="A48" s="53" t="s">
        <v>31</v>
      </c>
      <c r="B48" s="53"/>
      <c r="C48" s="53"/>
      <c r="D48" s="40" t="s">
        <v>97</v>
      </c>
      <c r="E48" s="53" t="s">
        <v>58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 t="s">
        <v>101</v>
      </c>
      <c r="Q48" s="54"/>
      <c r="R48" s="41"/>
    </row>
    <row r="49" spans="1:18" ht="10.5">
      <c r="A49" s="1">
        <v>518</v>
      </c>
      <c r="B49" s="30" t="s">
        <v>12</v>
      </c>
      <c r="D49" s="31">
        <v>86</v>
      </c>
      <c r="E49" s="5">
        <v>200.5</v>
      </c>
      <c r="F49" s="5">
        <v>195</v>
      </c>
      <c r="G49" s="8">
        <f>IF(D49&lt;1,"",(E49+F49)/2)</f>
        <v>197.75</v>
      </c>
      <c r="H49" s="8"/>
      <c r="I49" s="21">
        <f>IF(D49&lt;1,"",IF(D49&lt;70,G49*0.4*0.4-0.8,IF(D49&gt;=95,G49*0.4*0.4+0.4,G49*0.4*0.4)))</f>
        <v>31.640000000000004</v>
      </c>
      <c r="J49" s="5">
        <v>79</v>
      </c>
      <c r="K49" s="5">
        <v>81</v>
      </c>
      <c r="L49" s="21">
        <f>IF(D49&lt;1,"",(J49+K49)/2)</f>
        <v>80</v>
      </c>
      <c r="M49" s="1" t="s">
        <v>74</v>
      </c>
      <c r="N49" s="21">
        <f>IF(D49&lt;1,"",IF(D49&lt;70,L49*0.3-0.6,IF(D49&gt;=95,L49*0.3+0.3,L49*0.3)))</f>
        <v>24</v>
      </c>
      <c r="O49" s="5">
        <v>42</v>
      </c>
      <c r="Q49" s="8">
        <f>IF(D49&lt;1,"",IF(D49&lt;70,O49*0.3-0.6,IF(D49&gt;=95,O49*0.3+0.3,O49*0.3)))</f>
        <v>12.6</v>
      </c>
      <c r="R49" s="8">
        <f>IF(D49&lt;1,"",(I49+N49+Q49))</f>
        <v>68.24</v>
      </c>
    </row>
    <row r="50" spans="1:18" ht="10.5">
      <c r="A50" s="1">
        <v>520</v>
      </c>
      <c r="B50" s="3" t="s">
        <v>14</v>
      </c>
      <c r="C50" s="1" t="s">
        <v>74</v>
      </c>
      <c r="D50" s="31">
        <v>92</v>
      </c>
      <c r="E50" s="5">
        <v>224</v>
      </c>
      <c r="F50" s="5">
        <v>189</v>
      </c>
      <c r="G50" s="8">
        <f>IF(D50&lt;1,"",(E50+F50)/2)</f>
        <v>206.5</v>
      </c>
      <c r="H50" s="8" t="s">
        <v>76</v>
      </c>
      <c r="I50" s="21">
        <f>IF(D50&lt;1,"",IF(D50&lt;70,G50*0.4*0.4-0.8,IF(D50&gt;=95,G50*0.4*0.4+0.4,G50*0.4*0.4)))</f>
        <v>33.040000000000006</v>
      </c>
      <c r="J50" s="5">
        <v>80.5</v>
      </c>
      <c r="K50" s="5">
        <v>82.25</v>
      </c>
      <c r="L50" s="21">
        <f>IF(D50&lt;1,"",(J50+K50)/2)</f>
        <v>81.375</v>
      </c>
      <c r="M50" s="1" t="s">
        <v>74</v>
      </c>
      <c r="N50" s="21">
        <f>IF(D50&lt;1,"",IF(D50&lt;70,L50*0.3-0.6,IF(D50&gt;=95,L50*0.3+0.3,L50*0.3)))</f>
        <v>24.412499999999998</v>
      </c>
      <c r="O50" s="5">
        <v>85</v>
      </c>
      <c r="P50" s="1" t="s">
        <v>74</v>
      </c>
      <c r="Q50" s="8">
        <f>IF(D50&lt;1,"",IF(D50&lt;70,O50*0.3-0.6,IF(D50&gt;=95,O50*0.3+0.3,O50*0.3)))</f>
        <v>25.5</v>
      </c>
      <c r="R50" s="8">
        <f>IF(D50&lt;1,"",(I50+N50+Q50))</f>
        <v>82.9525</v>
      </c>
    </row>
    <row r="51" spans="1:18" ht="10.5">
      <c r="A51" s="1">
        <v>519</v>
      </c>
      <c r="B51" s="30" t="s">
        <v>13</v>
      </c>
      <c r="C51" s="1" t="s">
        <v>74</v>
      </c>
      <c r="D51" s="31">
        <v>91.1</v>
      </c>
      <c r="E51" s="5">
        <v>212.5</v>
      </c>
      <c r="F51" s="5">
        <v>198</v>
      </c>
      <c r="G51" s="8">
        <f>IF(D51&lt;1,"",(E51+F51)/2)</f>
        <v>205.25</v>
      </c>
      <c r="H51" s="8" t="s">
        <v>76</v>
      </c>
      <c r="I51" s="21">
        <f>IF(D51&lt;1,"",IF(D51&lt;70,G51*0.4*0.4-0.8,IF(D51&gt;=95,G51*0.4*0.4+0.4,G51*0.4*0.4)))</f>
        <v>32.84</v>
      </c>
      <c r="J51" s="5">
        <v>67.5</v>
      </c>
      <c r="K51" s="5">
        <v>78</v>
      </c>
      <c r="L51" s="21">
        <f>IF(D51&lt;1,"",(J51+K51)/2)</f>
        <v>72.75</v>
      </c>
      <c r="N51" s="21">
        <f>IF(D51&lt;1,"",IF(D51&lt;70,L51*0.3-0.6,IF(D51&gt;=95,L51*0.3+0.3,L51*0.3)))</f>
        <v>21.825</v>
      </c>
      <c r="O51" s="5">
        <v>82</v>
      </c>
      <c r="P51" s="1" t="s">
        <v>74</v>
      </c>
      <c r="Q51" s="8">
        <f>IF(D51&lt;1,"",IF(D51&lt;70,O51*0.3-0.6,IF(D51&gt;=95,O51*0.3+0.3,O51*0.3)))</f>
        <v>24.599999999999998</v>
      </c>
      <c r="R51" s="8">
        <f>IF(D51&lt;1,"",(I51+N51+Q51))</f>
        <v>79.265</v>
      </c>
    </row>
    <row r="52" spans="1:18" ht="10.5">
      <c r="A52" s="1">
        <v>517</v>
      </c>
      <c r="B52" s="30" t="s">
        <v>59</v>
      </c>
      <c r="D52" s="31">
        <v>85</v>
      </c>
      <c r="E52" s="5">
        <v>173</v>
      </c>
      <c r="F52" s="5">
        <v>177</v>
      </c>
      <c r="G52" s="8">
        <f>IF(D52&lt;1,"",(E52+F52)/2)</f>
        <v>175</v>
      </c>
      <c r="H52" s="8"/>
      <c r="I52" s="21">
        <f>IF(D52&lt;1,"",IF(D52&lt;70,G52*0.4*0.4-0.8,IF(D52&gt;=95,G52*0.4*0.4+0.4,G52*0.4*0.4)))</f>
        <v>28</v>
      </c>
      <c r="J52" s="5">
        <v>77</v>
      </c>
      <c r="K52" s="5">
        <v>82</v>
      </c>
      <c r="L52" s="21">
        <f>IF(D52&lt;1,"",(J52+K52)/2)</f>
        <v>79.5</v>
      </c>
      <c r="N52" s="21">
        <f>IF(D52&lt;1,"",IF(D52&lt;70,L52*0.3-0.6,IF(D52&gt;=95,L52*0.3+0.3,L52*0.3)))</f>
        <v>23.849999999999998</v>
      </c>
      <c r="O52" s="5">
        <v>65</v>
      </c>
      <c r="Q52" s="8">
        <f>IF(D52&lt;1,"",IF(D52&lt;70,O52*0.3-0.6,IF(D52&gt;=95,O52*0.3+0.3,O52*0.3)))</f>
        <v>19.5</v>
      </c>
      <c r="R52" s="8">
        <f>IF(D52&lt;1,"",(I52+N52+Q52))</f>
        <v>71.35</v>
      </c>
    </row>
    <row r="53" spans="1:18" ht="10.5">
      <c r="A53" s="1">
        <v>516</v>
      </c>
      <c r="B53" s="30" t="s">
        <v>60</v>
      </c>
      <c r="D53" s="31">
        <v>89</v>
      </c>
      <c r="E53" s="5">
        <v>174</v>
      </c>
      <c r="F53" s="5">
        <v>148</v>
      </c>
      <c r="G53" s="8">
        <f>IF(D53&lt;1,"",(E53+F53)/2)</f>
        <v>161</v>
      </c>
      <c r="H53" s="8"/>
      <c r="I53" s="21">
        <f>IF(D53&lt;1,"",IF(D53&lt;70,G53*0.4*0.4-0.8,IF(D53&gt;=95,G53*0.4*0.4+0.4,G53*0.4*0.4)))</f>
        <v>25.760000000000005</v>
      </c>
      <c r="J53" s="5">
        <v>80</v>
      </c>
      <c r="K53" s="5">
        <v>75</v>
      </c>
      <c r="L53" s="21">
        <f>IF(D53&lt;1,"",(J53+K53)/2)</f>
        <v>77.5</v>
      </c>
      <c r="N53" s="21">
        <f>IF(D53&lt;1,"",IF(D53&lt;70,L53*0.3-0.6,IF(D53&gt;=95,L53*0.3+0.3,L53*0.3)))</f>
        <v>23.25</v>
      </c>
      <c r="O53" s="5">
        <v>72</v>
      </c>
      <c r="Q53" s="8">
        <f>IF(D53&lt;1,"",IF(D53&lt;70,O53*0.3-0.6,IF(D53&gt;=95,O53*0.3+0.3,O53*0.3)))</f>
        <v>21.599999999999998</v>
      </c>
      <c r="R53" s="8">
        <f>IF(D53&lt;1,"",(I53+N53+Q53))</f>
        <v>70.61</v>
      </c>
    </row>
    <row r="54" spans="1:18" ht="10.5">
      <c r="A54" s="3"/>
      <c r="B54" s="3"/>
      <c r="E54" s="5"/>
      <c r="F54" s="5"/>
      <c r="G54" s="8">
        <f>IF(D54&lt;1,"",(E54+F54)/2)</f>
      </c>
      <c r="H54" s="8"/>
      <c r="I54" s="21">
        <f>IF(D54&lt;1,"",IF(D54&lt;70,G54*0.4*0.4-0.8,IF(D54&gt;=95,G54*0.4*0.4+0.4,G54*0.4*0.4)))</f>
      </c>
      <c r="J54" s="5"/>
      <c r="K54" s="5"/>
      <c r="L54" s="21">
        <f>IF(D54&lt;1,"",(J54+K54)/2)</f>
      </c>
      <c r="N54" s="21">
        <f>IF(D54&lt;1,"",IF(D54&lt;70,L54*0.3-0.6,IF(D54&gt;=95,L54*0.3+0.3,L54*0.3)))</f>
      </c>
      <c r="O54" s="5"/>
      <c r="Q54" s="8">
        <f>IF(D54&lt;1,"",IF(D54&lt;70,O54*0.3-0.6,IF(D54&gt;=95,O54*0.3+0.3,O54*0.3)))</f>
      </c>
      <c r="R54" s="8">
        <f>IF(D54&lt;1,"",(I54+N54+Q54))</f>
      </c>
    </row>
    <row r="55" spans="2:18" ht="10.5">
      <c r="B55" s="30"/>
      <c r="E55" s="5"/>
      <c r="F55" s="5"/>
      <c r="G55" s="8">
        <f>IF(D55&lt;1,"",(E55+F55)/2)</f>
      </c>
      <c r="H55" s="8"/>
      <c r="I55" s="21">
        <f>IF(D55&lt;1,"",IF(D55&lt;70,G55*0.4*0.4-0.8,IF(D55&gt;=95,G55*0.4*0.4+0.4,G55*0.4*0.4)))</f>
      </c>
      <c r="J55" s="5"/>
      <c r="K55" s="5"/>
      <c r="L55" s="21">
        <f>IF(D55&lt;1,"",(J55+K55)/2)</f>
      </c>
      <c r="N55" s="21">
        <f>IF(D55&lt;1,"",IF(D55&lt;70,L55*0.3-0.6,IF(D55&gt;=95,L55*0.3+0.3,L55*0.3)))</f>
      </c>
      <c r="O55" s="5"/>
      <c r="Q55" s="8">
        <f>IF(D55&lt;1,"",IF(D55&lt;70,O55*0.3-0.6,IF(D55&gt;=95,O55*0.3+0.3,O55*0.3)))</f>
      </c>
      <c r="R55" s="8">
        <f>IF(D55&lt;1,"",(I55+N55+Q55))</f>
      </c>
    </row>
    <row r="56" spans="2:8" ht="10.5">
      <c r="B56" s="4" t="s">
        <v>99</v>
      </c>
      <c r="G56" s="5"/>
      <c r="H56" s="5"/>
    </row>
    <row r="57" spans="2:18" ht="10.5">
      <c r="B57" s="33" t="s">
        <v>95</v>
      </c>
      <c r="C57" s="36"/>
      <c r="D57" s="34">
        <f>SUMIF(C49:C55,"x",D49:D55)</f>
        <v>183.1</v>
      </c>
      <c r="E57" s="7"/>
      <c r="F57" s="7"/>
      <c r="G57" s="7"/>
      <c r="H57" s="7"/>
      <c r="I57" s="24">
        <f>SUMIF(H49:H57,"x",I49:I57)</f>
        <v>65.88000000000001</v>
      </c>
      <c r="J57" s="7"/>
      <c r="K57" s="7"/>
      <c r="L57" s="47"/>
      <c r="M57" s="7"/>
      <c r="N57" s="49">
        <f>SUMIF(M49:M55,"x",N49:N55)</f>
        <v>48.412499999999994</v>
      </c>
      <c r="O57" s="7"/>
      <c r="P57" s="7"/>
      <c r="Q57" s="10">
        <f>SUMIF(P49:P55,"x",Q49:Q55)</f>
        <v>50.099999999999994</v>
      </c>
      <c r="R57" s="10">
        <f>SUM(I57:Q57)</f>
        <v>164.39249999999998</v>
      </c>
    </row>
    <row r="58" spans="1:18" ht="10.5">
      <c r="A58" s="3"/>
      <c r="B58" s="3"/>
      <c r="C58" s="3"/>
      <c r="D58" s="37"/>
      <c r="E58" s="3"/>
      <c r="F58" s="3"/>
      <c r="G58" s="3"/>
      <c r="H58" s="3"/>
      <c r="I58" s="25"/>
      <c r="J58" s="3"/>
      <c r="K58" s="3"/>
      <c r="L58" s="25"/>
      <c r="M58" s="3"/>
      <c r="N58" s="25"/>
      <c r="O58" s="3"/>
      <c r="P58" s="3"/>
      <c r="Q58" s="3"/>
      <c r="R58" s="11"/>
    </row>
    <row r="59" spans="1:18" s="43" customFormat="1" ht="11.25" customHeight="1">
      <c r="A59" s="53" t="s">
        <v>32</v>
      </c>
      <c r="B59" s="53"/>
      <c r="C59" s="53"/>
      <c r="D59" s="40" t="s">
        <v>97</v>
      </c>
      <c r="E59" s="53" t="s">
        <v>61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 t="s">
        <v>101</v>
      </c>
      <c r="Q59" s="54"/>
      <c r="R59" s="41"/>
    </row>
    <row r="60" spans="1:18" ht="10.5">
      <c r="A60" s="1">
        <v>523</v>
      </c>
      <c r="B60" s="30" t="s">
        <v>102</v>
      </c>
      <c r="D60" s="31">
        <v>78</v>
      </c>
      <c r="E60" s="5">
        <v>145.5</v>
      </c>
      <c r="F60" s="5">
        <v>134</v>
      </c>
      <c r="G60" s="8">
        <f>IF(D60&lt;1,"",(E60+F60)/2)</f>
        <v>139.75</v>
      </c>
      <c r="H60" s="8"/>
      <c r="I60" s="21">
        <f>IF(D60&lt;1,"",IF(D60&lt;70,G60*0.4*0.4-0.8,IF(D60&gt;=95,G60*0.4*0.4+0.4,G60*0.4*0.4)))</f>
        <v>22.360000000000003</v>
      </c>
      <c r="J60" s="5">
        <v>67</v>
      </c>
      <c r="K60" s="5">
        <v>66</v>
      </c>
      <c r="L60" s="21">
        <f>IF(D60&lt;1,"",(J60+K60)/2)</f>
        <v>66.5</v>
      </c>
      <c r="N60" s="22">
        <f>IF(D60&lt;1,"",IF(D60&lt;70,L60*0.3-0.6,IF(D60&gt;=95,L60*0.3+0.3,L60*0.3)))</f>
        <v>19.95</v>
      </c>
      <c r="O60" s="5">
        <v>54</v>
      </c>
      <c r="Q60" s="9">
        <f>IF(D60&lt;1,"",IF(D60&lt;70,O60*0.3-0.6,IF(D60&gt;=95,O60*0.3+0.3,O60*0.3)))</f>
        <v>16.2</v>
      </c>
      <c r="R60" s="9">
        <f>IF(D60&lt;1,"",(I60+N60+Q60))</f>
        <v>58.510000000000005</v>
      </c>
    </row>
    <row r="61" spans="1:18" ht="10.5">
      <c r="A61" s="1">
        <v>524</v>
      </c>
      <c r="B61" s="30" t="s">
        <v>103</v>
      </c>
      <c r="C61" s="1" t="s">
        <v>74</v>
      </c>
      <c r="D61" s="31">
        <v>90</v>
      </c>
      <c r="E61" s="5">
        <v>173.5</v>
      </c>
      <c r="F61" s="5">
        <v>159</v>
      </c>
      <c r="G61" s="8">
        <f>IF(D61&lt;1,"",(E61+F61)/2)</f>
        <v>166.25</v>
      </c>
      <c r="H61" s="8" t="s">
        <v>76</v>
      </c>
      <c r="I61" s="21">
        <f>IF(D61&lt;1,"",IF(D61&lt;70,G61*0.4*0.4-0.8,IF(D61&gt;=95,G61*0.4*0.4+0.4,G61*0.4*0.4)))</f>
        <v>26.6</v>
      </c>
      <c r="J61" s="5">
        <v>74.5</v>
      </c>
      <c r="K61" s="5">
        <v>67</v>
      </c>
      <c r="L61" s="21">
        <f>IF(D61&lt;1,"",(J61+K61)/2)</f>
        <v>70.75</v>
      </c>
      <c r="M61" s="1" t="s">
        <v>74</v>
      </c>
      <c r="N61" s="22">
        <f>IF(D61&lt;1,"",IF(D61&lt;70,L61*0.3-0.6,IF(D61&gt;=95,L61*0.3+0.3,L61*0.3)))</f>
        <v>21.224999999999998</v>
      </c>
      <c r="O61" s="5">
        <v>68.5</v>
      </c>
      <c r="P61" s="1" t="s">
        <v>74</v>
      </c>
      <c r="Q61" s="9">
        <f>IF(D61&lt;1,"",IF(D61&lt;70,O61*0.3-0.6,IF(D61&gt;=95,O61*0.3+0.3,O61*0.3)))</f>
        <v>20.55</v>
      </c>
      <c r="R61" s="9">
        <f>IF(D61&lt;1,"",(I61+N61+Q61))</f>
        <v>68.375</v>
      </c>
    </row>
    <row r="62" spans="1:18" ht="10.5">
      <c r="A62" s="1">
        <v>521</v>
      </c>
      <c r="B62" s="30" t="s">
        <v>33</v>
      </c>
      <c r="D62" s="31">
        <v>87</v>
      </c>
      <c r="E62" s="5">
        <v>139</v>
      </c>
      <c r="F62" s="5">
        <v>170</v>
      </c>
      <c r="G62" s="8">
        <f>IF(D62&lt;1,"",(E62+F62)/2)</f>
        <v>154.5</v>
      </c>
      <c r="H62" s="8"/>
      <c r="I62" s="21">
        <f>IF(D62&lt;1,"",IF(D62&lt;70,G62*0.4*0.4-0.8,IF(D62&gt;=95,G62*0.4*0.4+0.4,G62*0.4*0.4)))</f>
        <v>24.720000000000002</v>
      </c>
      <c r="J62" s="5">
        <v>68</v>
      </c>
      <c r="K62" s="5">
        <v>74</v>
      </c>
      <c r="L62" s="21">
        <f>IF(D62&lt;1,"",(J62+K62)/2)</f>
        <v>71</v>
      </c>
      <c r="N62" s="22">
        <f>IF(D62&lt;1,"",IF(D62&lt;70,L62*0.3-0.6,IF(D62&gt;=95,L62*0.3+0.3,L62*0.3)))</f>
        <v>21.3</v>
      </c>
      <c r="O62" s="5">
        <v>70</v>
      </c>
      <c r="Q62" s="9">
        <f>IF(D62&lt;1,"",IF(D62&lt;70,O62*0.3-0.6,IF(D62&gt;=95,O62*0.3+0.3,O62*0.3)))</f>
        <v>21</v>
      </c>
      <c r="R62" s="9">
        <f>IF(D62&lt;1,"",(I62+N62+Q62))</f>
        <v>67.02000000000001</v>
      </c>
    </row>
    <row r="63" spans="1:18" ht="10.5">
      <c r="A63" s="1">
        <v>522</v>
      </c>
      <c r="B63" s="30" t="s">
        <v>62</v>
      </c>
      <c r="D63" s="31">
        <v>87</v>
      </c>
      <c r="E63" s="5">
        <v>137</v>
      </c>
      <c r="F63" s="5">
        <v>112</v>
      </c>
      <c r="G63" s="8">
        <f>IF(D63&lt;1,"",(E63+F63)/2)</f>
        <v>124.5</v>
      </c>
      <c r="H63" s="8"/>
      <c r="I63" s="21">
        <f>IF(D63&lt;1,"",IF(D63&lt;70,G63*0.4*0.4-0.8,IF(D63&gt;=95,G63*0.4*0.4+0.4,G63*0.4*0.4)))</f>
        <v>19.92</v>
      </c>
      <c r="J63" s="5">
        <v>70</v>
      </c>
      <c r="K63" s="5">
        <v>76</v>
      </c>
      <c r="L63" s="21">
        <f>IF(D63&lt;1,"",(J63+K63)/2)</f>
        <v>73</v>
      </c>
      <c r="N63" s="22">
        <f>IF(D63&lt;1,"",IF(D63&lt;70,L63*0.3-0.6,IF(D63&gt;=95,L63*0.3+0.3,L63*0.3)))</f>
        <v>21.9</v>
      </c>
      <c r="O63" s="5">
        <v>56</v>
      </c>
      <c r="Q63" s="9">
        <f>IF(D63&lt;1,"",IF(D63&lt;70,O63*0.3-0.6,IF(D63&gt;=95,O63*0.3+0.3,O63*0.3)))</f>
        <v>16.8</v>
      </c>
      <c r="R63" s="9">
        <f>IF(D63&lt;1,"",(I63+N63+Q63))</f>
        <v>58.620000000000005</v>
      </c>
    </row>
    <row r="64" spans="1:18" ht="10.5">
      <c r="A64" s="1">
        <v>525</v>
      </c>
      <c r="B64" s="30" t="s">
        <v>104</v>
      </c>
      <c r="C64" s="1" t="s">
        <v>74</v>
      </c>
      <c r="D64" s="31">
        <v>92.1</v>
      </c>
      <c r="E64" s="5">
        <v>198.5</v>
      </c>
      <c r="F64" s="5">
        <v>194</v>
      </c>
      <c r="G64" s="8">
        <f>IF(D64&lt;1,"",(E64+F64)/2)</f>
        <v>196.25</v>
      </c>
      <c r="H64" s="8" t="s">
        <v>76</v>
      </c>
      <c r="I64" s="21">
        <f>IF(D64&lt;1,"",IF(D64&lt;70,G64*0.4*0.4-0.8,IF(D64&gt;=95,G64*0.4*0.4+0.4,G64*0.4*0.4)))</f>
        <v>31.400000000000002</v>
      </c>
      <c r="J64" s="5">
        <v>69.5</v>
      </c>
      <c r="K64" s="5">
        <v>71.5</v>
      </c>
      <c r="L64" s="21">
        <f>IF(D64&lt;1,"",(J64+K64)/2)</f>
        <v>70.5</v>
      </c>
      <c r="M64" s="1" t="s">
        <v>74</v>
      </c>
      <c r="N64" s="22">
        <f>IF(D64&lt;1,"",IF(D64&lt;70,L64*0.3-0.6,IF(D64&gt;=95,L64*0.3+0.3,L64*0.3)))</f>
        <v>21.15</v>
      </c>
      <c r="O64" s="5">
        <v>67</v>
      </c>
      <c r="P64" s="1" t="s">
        <v>76</v>
      </c>
      <c r="Q64" s="9">
        <f>IF(D64&lt;1,"",IF(D64&lt;70,O64*0.3-0.6,IF(D64&gt;=95,O64*0.3+0.3,O64*0.3)))</f>
        <v>20.099999999999998</v>
      </c>
      <c r="R64" s="9">
        <f>IF(D64&lt;1,"",(I64+N64+Q64))</f>
        <v>72.64999999999999</v>
      </c>
    </row>
    <row r="65" spans="4:18" ht="10.5">
      <c r="D65" s="32"/>
      <c r="E65" s="6"/>
      <c r="F65" s="6"/>
      <c r="G65" s="9">
        <f>IF(D65&lt;1,"",(E65+F65)/2)</f>
      </c>
      <c r="H65" s="9"/>
      <c r="I65" s="22">
        <f>IF(D65&lt;1,"",IF(D65&lt;70,G65*0.4*0.4-0.8,IF(D65&gt;=95,G65*0.4*0.4+0.4,G65*0.4*0.4)))</f>
      </c>
      <c r="J65" s="6"/>
      <c r="K65" s="6"/>
      <c r="L65" s="22">
        <f>IF(D65&lt;1,"",(J65+K65)/2)</f>
      </c>
      <c r="N65" s="22">
        <f>IF(D65&lt;1,"",IF(D65&lt;70,L65*0.3-0.6,IF(D65&gt;=95,L65*0.3+0.3,L65*0.3)))</f>
      </c>
      <c r="O65" s="6"/>
      <c r="Q65" s="9">
        <f>IF(D65&lt;1,"",IF(D65&lt;70,O65*0.3-0.6,IF(D65&gt;=95,O65*0.3+0.3,O65*0.3)))</f>
      </c>
      <c r="R65" s="9">
        <f>IF(D65&lt;1,"",(I65+N65+Q65))</f>
      </c>
    </row>
    <row r="66" spans="2:8" ht="10.5">
      <c r="B66" s="4" t="s">
        <v>99</v>
      </c>
      <c r="G66" s="5"/>
      <c r="H66" s="5"/>
    </row>
    <row r="67" spans="2:18" ht="10.5">
      <c r="B67" s="33" t="s">
        <v>95</v>
      </c>
      <c r="C67" s="36"/>
      <c r="D67" s="34">
        <f>SUMIF(C60:C65,"x",D60:D65)</f>
        <v>182.1</v>
      </c>
      <c r="E67" s="7"/>
      <c r="F67" s="7"/>
      <c r="G67" s="7"/>
      <c r="H67" s="7"/>
      <c r="I67" s="24">
        <f>SUMIF(H60:H67,"x",I60:I67)</f>
        <v>58</v>
      </c>
      <c r="J67" s="7"/>
      <c r="K67" s="7"/>
      <c r="L67" s="47"/>
      <c r="M67" s="7"/>
      <c r="N67" s="49">
        <f>SUMIF(M60:M65,"x",N60:N65)</f>
        <v>42.375</v>
      </c>
      <c r="O67" s="7"/>
      <c r="P67" s="7"/>
      <c r="Q67" s="10">
        <f>SUMIF(P60:P65,"x",Q60:Q65)</f>
        <v>40.65</v>
      </c>
      <c r="R67" s="10">
        <f>SUM(I67:Q67)</f>
        <v>141.025</v>
      </c>
    </row>
    <row r="68" spans="1:18" ht="10.5">
      <c r="A68" s="3"/>
      <c r="B68" s="36"/>
      <c r="C68" s="3"/>
      <c r="D68" s="37"/>
      <c r="E68" s="3"/>
      <c r="F68" s="3"/>
      <c r="G68" s="3"/>
      <c r="H68" s="3"/>
      <c r="I68" s="25"/>
      <c r="J68" s="3"/>
      <c r="K68" s="3"/>
      <c r="L68" s="25"/>
      <c r="M68" s="3"/>
      <c r="N68" s="25"/>
      <c r="O68" s="3"/>
      <c r="P68" s="3"/>
      <c r="Q68" s="3"/>
      <c r="R68" s="11"/>
    </row>
    <row r="69" spans="1:18" s="43" customFormat="1" ht="11.25" customHeight="1">
      <c r="A69" s="53" t="s">
        <v>100</v>
      </c>
      <c r="B69" s="53"/>
      <c r="C69" s="53"/>
      <c r="D69" s="40" t="s">
        <v>97</v>
      </c>
      <c r="E69" s="53" t="s">
        <v>34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 t="s">
        <v>101</v>
      </c>
      <c r="Q69" s="54"/>
      <c r="R69" s="41"/>
    </row>
    <row r="70" spans="1:18" ht="10.5">
      <c r="A70" s="1">
        <v>527</v>
      </c>
      <c r="B70" s="30" t="s">
        <v>65</v>
      </c>
      <c r="D70" s="31">
        <v>93.1</v>
      </c>
      <c r="E70" s="5">
        <v>164</v>
      </c>
      <c r="F70" s="5">
        <v>192.5</v>
      </c>
      <c r="G70" s="8">
        <f aca="true" t="shared" si="1" ref="G70:G75">IF(D70&lt;1,"",(E70+F70)/2)</f>
        <v>178.25</v>
      </c>
      <c r="H70" s="8"/>
      <c r="I70" s="21">
        <f aca="true" t="shared" si="2" ref="I70:I75">IF(D70&lt;1,"",IF(D70&lt;70,G70*0.4*0.4-0.8,IF(D70&gt;=95,G70*0.4*0.4+0.4,G70*0.4*0.4)))</f>
        <v>28.52</v>
      </c>
      <c r="J70" s="5">
        <v>75</v>
      </c>
      <c r="K70" s="5">
        <v>80</v>
      </c>
      <c r="L70" s="21">
        <f aca="true" t="shared" si="3" ref="L70:L75">IF(D70&lt;1,"",(J70+K70)/2)</f>
        <v>77.5</v>
      </c>
      <c r="N70" s="21">
        <f aca="true" t="shared" si="4" ref="N70:N75">IF(D70&lt;1,"",IF(D70&lt;70,L70*0.3-0.6,IF(D70&gt;=95,L70*0.3+0.3,L70*0.3)))</f>
        <v>23.25</v>
      </c>
      <c r="O70" s="5">
        <v>79</v>
      </c>
      <c r="Q70" s="8">
        <f aca="true" t="shared" si="5" ref="Q70:Q75">IF(D70&lt;1,"",IF(D70&lt;70,O70*0.3-0.6,IF(D70&gt;=95,O70*0.3+0.3,O70*0.3)))</f>
        <v>23.7</v>
      </c>
      <c r="R70" s="8">
        <f aca="true" t="shared" si="6" ref="R70:R75">IF(D70&lt;1,"",(I70+N70+Q70))</f>
        <v>75.47</v>
      </c>
    </row>
    <row r="71" spans="1:18" ht="10.5">
      <c r="A71" s="1">
        <v>529</v>
      </c>
      <c r="B71" s="30" t="s">
        <v>66</v>
      </c>
      <c r="D71" s="31">
        <v>87</v>
      </c>
      <c r="E71" s="5">
        <v>217</v>
      </c>
      <c r="F71" s="5">
        <v>199</v>
      </c>
      <c r="G71" s="8">
        <f t="shared" si="1"/>
        <v>208</v>
      </c>
      <c r="H71" s="8"/>
      <c r="I71" s="21">
        <f t="shared" si="2"/>
        <v>33.28</v>
      </c>
      <c r="J71" s="5">
        <v>74</v>
      </c>
      <c r="K71" s="5">
        <v>70</v>
      </c>
      <c r="L71" s="21">
        <f t="shared" si="3"/>
        <v>72</v>
      </c>
      <c r="N71" s="21">
        <f t="shared" si="4"/>
        <v>21.599999999999998</v>
      </c>
      <c r="O71" s="5">
        <v>69</v>
      </c>
      <c r="Q71" s="8">
        <f t="shared" si="5"/>
        <v>20.7</v>
      </c>
      <c r="R71" s="8">
        <f t="shared" si="6"/>
        <v>75.58</v>
      </c>
    </row>
    <row r="72" spans="1:18" ht="10.5">
      <c r="A72" s="1">
        <v>530</v>
      </c>
      <c r="B72" s="30" t="s">
        <v>9</v>
      </c>
      <c r="D72" s="31">
        <v>71</v>
      </c>
      <c r="E72" s="5">
        <v>206.5</v>
      </c>
      <c r="F72" s="5">
        <v>194</v>
      </c>
      <c r="G72" s="8">
        <f t="shared" si="1"/>
        <v>200.25</v>
      </c>
      <c r="H72" s="8" t="s">
        <v>74</v>
      </c>
      <c r="I72" s="21">
        <f t="shared" si="2"/>
        <v>32.040000000000006</v>
      </c>
      <c r="J72" s="5">
        <v>72</v>
      </c>
      <c r="K72" s="5">
        <v>70.5</v>
      </c>
      <c r="L72" s="21">
        <f t="shared" si="3"/>
        <v>71.25</v>
      </c>
      <c r="N72" s="21">
        <f t="shared" si="4"/>
        <v>21.375</v>
      </c>
      <c r="O72" s="5">
        <v>30</v>
      </c>
      <c r="Q72" s="8">
        <f t="shared" si="5"/>
        <v>9</v>
      </c>
      <c r="R72" s="8">
        <f t="shared" si="6"/>
        <v>62.415000000000006</v>
      </c>
    </row>
    <row r="73" spans="1:18" ht="10.5">
      <c r="A73" s="1">
        <v>531</v>
      </c>
      <c r="B73" s="30" t="s">
        <v>10</v>
      </c>
      <c r="C73" s="1" t="s">
        <v>74</v>
      </c>
      <c r="D73" s="31">
        <v>89</v>
      </c>
      <c r="E73" s="5">
        <v>196.5</v>
      </c>
      <c r="F73" s="5">
        <v>200</v>
      </c>
      <c r="G73" s="8">
        <f t="shared" si="1"/>
        <v>198.25</v>
      </c>
      <c r="H73" s="8"/>
      <c r="I73" s="21">
        <f t="shared" si="2"/>
        <v>31.720000000000006</v>
      </c>
      <c r="J73" s="5">
        <v>69</v>
      </c>
      <c r="K73" s="5">
        <v>77</v>
      </c>
      <c r="L73" s="21">
        <f t="shared" si="3"/>
        <v>73</v>
      </c>
      <c r="M73" s="1" t="s">
        <v>74</v>
      </c>
      <c r="N73" s="21">
        <f t="shared" si="4"/>
        <v>21.9</v>
      </c>
      <c r="O73" s="5">
        <v>78.5</v>
      </c>
      <c r="P73" s="1" t="s">
        <v>74</v>
      </c>
      <c r="Q73" s="8">
        <f t="shared" si="5"/>
        <v>23.55</v>
      </c>
      <c r="R73" s="8">
        <f t="shared" si="6"/>
        <v>77.17</v>
      </c>
    </row>
    <row r="74" spans="1:18" ht="10.5">
      <c r="A74" s="1">
        <v>528</v>
      </c>
      <c r="B74" s="30" t="s">
        <v>67</v>
      </c>
      <c r="D74" s="31">
        <v>82</v>
      </c>
      <c r="E74" s="5">
        <v>133.5</v>
      </c>
      <c r="F74" s="5">
        <v>130</v>
      </c>
      <c r="G74" s="8">
        <f t="shared" si="1"/>
        <v>131.75</v>
      </c>
      <c r="H74" s="8"/>
      <c r="I74" s="21">
        <f t="shared" si="2"/>
        <v>21.080000000000002</v>
      </c>
      <c r="J74" s="5">
        <v>65</v>
      </c>
      <c r="K74" s="5">
        <v>73</v>
      </c>
      <c r="L74" s="21">
        <f t="shared" si="3"/>
        <v>69</v>
      </c>
      <c r="N74" s="21">
        <f t="shared" si="4"/>
        <v>20.7</v>
      </c>
      <c r="O74" s="5">
        <v>66</v>
      </c>
      <c r="Q74" s="8">
        <f t="shared" si="5"/>
        <v>19.8</v>
      </c>
      <c r="R74" s="8">
        <f t="shared" si="6"/>
        <v>61.58</v>
      </c>
    </row>
    <row r="75" spans="1:18" ht="10.5">
      <c r="A75" s="1">
        <v>532</v>
      </c>
      <c r="B75" s="30" t="s">
        <v>11</v>
      </c>
      <c r="C75" s="1" t="s">
        <v>74</v>
      </c>
      <c r="D75" s="31">
        <v>80</v>
      </c>
      <c r="E75" s="5">
        <v>205.5</v>
      </c>
      <c r="F75" s="5">
        <v>206</v>
      </c>
      <c r="G75" s="8">
        <f t="shared" si="1"/>
        <v>205.75</v>
      </c>
      <c r="H75" s="8" t="s">
        <v>74</v>
      </c>
      <c r="I75" s="21">
        <f t="shared" si="2"/>
        <v>32.92000000000001</v>
      </c>
      <c r="J75" s="5">
        <v>72.5</v>
      </c>
      <c r="K75" s="5">
        <v>73.75</v>
      </c>
      <c r="L75" s="21">
        <f t="shared" si="3"/>
        <v>73.125</v>
      </c>
      <c r="M75" s="1" t="s">
        <v>74</v>
      </c>
      <c r="N75" s="21">
        <f t="shared" si="4"/>
        <v>21.9375</v>
      </c>
      <c r="O75" s="5">
        <v>84</v>
      </c>
      <c r="P75" s="1" t="s">
        <v>74</v>
      </c>
      <c r="Q75" s="8">
        <f t="shared" si="5"/>
        <v>25.2</v>
      </c>
      <c r="R75" s="8">
        <f t="shared" si="6"/>
        <v>80.0575</v>
      </c>
    </row>
    <row r="76" spans="2:18" ht="10.5">
      <c r="B76" s="30"/>
      <c r="E76" s="5"/>
      <c r="F76" s="5"/>
      <c r="G76" s="8">
        <f>IF(D76&lt;1,"",(E76+F76)/2)</f>
      </c>
      <c r="H76" s="8"/>
      <c r="I76" s="21">
        <f>IF(D76&lt;1,"",IF(D76&lt;70,G76*0.4*0.4-0.8,IF(D76&gt;=95,G76*0.4*0.4+0.4,G76*0.4*0.4)))</f>
      </c>
      <c r="J76" s="5"/>
      <c r="K76" s="5"/>
      <c r="L76" s="21">
        <f>IF(D76&lt;1,"",(J76+K76)/2)</f>
      </c>
      <c r="N76" s="21">
        <f>IF(D76&lt;1,"",IF(D76&lt;70,L76*0.3-0.6,IF(D76&gt;=95,L76*0.3+0.3,L76*0.3)))</f>
      </c>
      <c r="O76" s="5"/>
      <c r="Q76" s="8">
        <f>IF(D76&lt;1,"",IF(D76&lt;70,O76*0.3-0.6,IF(D76&gt;=95,O76*0.3+0.3,O76*0.3)))</f>
      </c>
      <c r="R76" s="8">
        <f>IF(D76&lt;1,"",(I76+N76+Q76))</f>
      </c>
    </row>
    <row r="77" spans="2:8" ht="10.5">
      <c r="B77" s="4" t="s">
        <v>99</v>
      </c>
      <c r="G77" s="5"/>
      <c r="H77" s="5"/>
    </row>
    <row r="78" spans="2:18" ht="10.5">
      <c r="B78" s="33" t="s">
        <v>95</v>
      </c>
      <c r="C78" s="36"/>
      <c r="D78" s="34">
        <f>SUMIF(C70:C76,"x",D70:D76)</f>
        <v>169</v>
      </c>
      <c r="E78" s="7"/>
      <c r="F78" s="7"/>
      <c r="G78" s="7"/>
      <c r="H78" s="7"/>
      <c r="I78" s="24">
        <f>SUMIF(H70:H78,"x",I70:I78)</f>
        <v>64.96000000000001</v>
      </c>
      <c r="J78" s="7"/>
      <c r="K78" s="7"/>
      <c r="L78" s="47"/>
      <c r="M78" s="7"/>
      <c r="N78" s="49">
        <f>SUMIF(M70:M76,"x",N70:N76)</f>
        <v>43.8375</v>
      </c>
      <c r="O78" s="7"/>
      <c r="P78" s="7"/>
      <c r="Q78" s="10">
        <f>SUMIF(P70:P76,"x",Q70:Q76)</f>
        <v>48.75</v>
      </c>
      <c r="R78" s="10">
        <f>SUM(I78:Q78)</f>
        <v>157.5475</v>
      </c>
    </row>
    <row r="79" spans="1:18" ht="10.5">
      <c r="A79" s="3"/>
      <c r="B79" s="3"/>
      <c r="C79" s="3"/>
      <c r="D79" s="37"/>
      <c r="E79" s="3"/>
      <c r="F79" s="3"/>
      <c r="G79" s="3"/>
      <c r="H79" s="3"/>
      <c r="I79" s="25"/>
      <c r="J79" s="3"/>
      <c r="K79" s="3"/>
      <c r="L79" s="25"/>
      <c r="M79" s="3"/>
      <c r="N79" s="25"/>
      <c r="O79" s="3"/>
      <c r="P79" s="3"/>
      <c r="Q79" s="3"/>
      <c r="R79" s="11"/>
    </row>
    <row r="80" spans="1:18" s="43" customFormat="1" ht="11.25" customHeight="1">
      <c r="A80" s="53" t="s">
        <v>68</v>
      </c>
      <c r="B80" s="53"/>
      <c r="C80" s="53"/>
      <c r="D80" s="40" t="s">
        <v>97</v>
      </c>
      <c r="E80" s="53" t="s">
        <v>69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 t="s">
        <v>101</v>
      </c>
      <c r="Q80" s="54"/>
      <c r="R80" s="41"/>
    </row>
    <row r="81" spans="1:18" ht="10.5">
      <c r="A81" s="1">
        <v>534</v>
      </c>
      <c r="B81" s="30" t="s">
        <v>0</v>
      </c>
      <c r="C81" s="1" t="s">
        <v>74</v>
      </c>
      <c r="D81" s="31">
        <v>88</v>
      </c>
      <c r="E81" s="5">
        <v>195</v>
      </c>
      <c r="F81" s="5">
        <v>193</v>
      </c>
      <c r="G81" s="8">
        <f>IF(D81&lt;1,"",(E81+F81)/2)</f>
        <v>194</v>
      </c>
      <c r="H81" s="8" t="s">
        <v>74</v>
      </c>
      <c r="I81" s="21">
        <f>IF(D81&lt;1,"",IF(D81&lt;70,G81*0.4*0.4-0.8,IF(D81&gt;=95,G81*0.4*0.4+0.4,G81*0.4*0.4)))</f>
        <v>31.040000000000006</v>
      </c>
      <c r="J81" s="5">
        <v>76</v>
      </c>
      <c r="K81" s="5">
        <v>75.5</v>
      </c>
      <c r="L81" s="21">
        <f>IF(D81&lt;1,"",(J81+K81)/2)</f>
        <v>75.75</v>
      </c>
      <c r="M81" s="1" t="s">
        <v>74</v>
      </c>
      <c r="N81" s="21">
        <f>IF(D81&lt;1,"",IF(D81&lt;70,L81*0.3-0.6,IF(D81&gt;=95,L81*0.3+0.3,L81*0.3)))</f>
        <v>22.724999999999998</v>
      </c>
      <c r="O81" s="5">
        <v>77</v>
      </c>
      <c r="P81" s="1" t="s">
        <v>74</v>
      </c>
      <c r="Q81" s="8">
        <f>IF(D81&lt;1,"",IF(D81&lt;70,O81*0.3-0.6,IF(D81&gt;=95,O81*0.3+0.3,O81*0.3)))</f>
        <v>23.099999999999998</v>
      </c>
      <c r="R81" s="8">
        <f>IF(D81&lt;1,"",(I81+N81+Q81))</f>
        <v>76.865</v>
      </c>
    </row>
    <row r="82" spans="1:18" ht="10.5">
      <c r="A82" s="1">
        <v>535</v>
      </c>
      <c r="B82" s="30" t="s">
        <v>1</v>
      </c>
      <c r="D82" s="31">
        <v>74</v>
      </c>
      <c r="E82" s="5">
        <v>192.5</v>
      </c>
      <c r="F82" s="5">
        <v>186</v>
      </c>
      <c r="G82" s="8">
        <f>IF(D82&lt;1,"",(E82+F82)/2)</f>
        <v>189.25</v>
      </c>
      <c r="H82" s="8"/>
      <c r="I82" s="21">
        <f>IF(D82&lt;1,"",IF(D82&lt;70,G82*0.4*0.4-0.8,IF(D82&gt;=95,G82*0.4*0.4+0.4,G82*0.4*0.4)))</f>
        <v>30.28</v>
      </c>
      <c r="J82" s="5">
        <v>74.75</v>
      </c>
      <c r="K82" s="5">
        <v>73.5</v>
      </c>
      <c r="L82" s="21">
        <f>IF(D82&lt;1,"",(J82+K82)/2)</f>
        <v>74.125</v>
      </c>
      <c r="N82" s="21">
        <f>IF(D82&lt;1,"",IF(D82&lt;70,L82*0.3-0.6,IF(D82&gt;=95,L82*0.3+0.3,L82*0.3)))</f>
        <v>22.2375</v>
      </c>
      <c r="O82" s="5">
        <v>80.5</v>
      </c>
      <c r="P82" s="1" t="s">
        <v>74</v>
      </c>
      <c r="Q82" s="8">
        <f>IF(D82&lt;1,"",IF(D82&lt;70,O82*0.3-0.6,IF(D82&gt;=95,O82*0.3+0.3,O82*0.3)))</f>
        <v>24.15</v>
      </c>
      <c r="R82" s="8">
        <f>IF(D82&lt;1,"",(I82+N82+Q82))</f>
        <v>76.66749999999999</v>
      </c>
    </row>
    <row r="83" spans="1:18" ht="10.5">
      <c r="A83" s="1">
        <v>533</v>
      </c>
      <c r="B83" s="30" t="s">
        <v>2</v>
      </c>
      <c r="C83" s="1" t="s">
        <v>74</v>
      </c>
      <c r="D83" s="31">
        <v>81</v>
      </c>
      <c r="E83" s="5">
        <v>209</v>
      </c>
      <c r="F83" s="5">
        <v>190</v>
      </c>
      <c r="G83" s="8">
        <f>IF(D83&lt;1,"",(E83+F83)/2)</f>
        <v>199.5</v>
      </c>
      <c r="H83" s="8" t="s">
        <v>74</v>
      </c>
      <c r="I83" s="21">
        <f>IF(D83&lt;1,"",IF(D83&lt;70,G83*0.4*0.4-0.8,IF(D83&gt;=95,G83*0.4*0.4+0.4,G83*0.4*0.4)))</f>
        <v>31.920000000000005</v>
      </c>
      <c r="J83" s="5">
        <v>88</v>
      </c>
      <c r="K83" s="5">
        <v>72.5</v>
      </c>
      <c r="L83" s="21">
        <f>IF(D83&lt;1,"",(J83+K83)/2)</f>
        <v>80.25</v>
      </c>
      <c r="M83" s="1" t="s">
        <v>74</v>
      </c>
      <c r="N83" s="21">
        <f>IF(D83&lt;1,"",IF(D83&lt;70,L83*0.3-0.6,IF(D83&gt;=95,L83*0.3+0.3,L83*0.3)))</f>
        <v>24.075</v>
      </c>
      <c r="O83" s="5">
        <v>76</v>
      </c>
      <c r="Q83" s="8">
        <f>IF(D83&lt;1,"",IF(D83&lt;70,O83*0.3-0.6,IF(D83&gt;=95,O83*0.3+0.3,O83*0.3)))</f>
        <v>22.8</v>
      </c>
      <c r="R83" s="8">
        <f>IF(D83&lt;1,"",(I83+N83+Q83))</f>
        <v>78.795</v>
      </c>
    </row>
    <row r="84" spans="2:18" ht="10.5">
      <c r="B84" s="30"/>
      <c r="E84" s="5"/>
      <c r="F84" s="5"/>
      <c r="G84" s="8">
        <f>IF(D84&lt;1,"",(E84+F84)/2)</f>
      </c>
      <c r="H84" s="8"/>
      <c r="I84" s="21">
        <f>IF(D84&lt;1,"",IF(D84&lt;70,G84*0.4*0.4-0.8,IF(D84&gt;=95,G84*0.4*0.4+0.4,G84*0.4*0.4)))</f>
      </c>
      <c r="J84" s="5"/>
      <c r="K84" s="5"/>
      <c r="L84" s="21">
        <f>IF(D84&lt;1,"",(J84+K84)/2)</f>
      </c>
      <c r="N84" s="21">
        <f>IF(D84&lt;1,"",IF(D84&lt;70,L84*0.3-0.6,IF(D84&gt;=95,L84*0.3+0.3,L84*0.3)))</f>
      </c>
      <c r="O84" s="5"/>
      <c r="Q84" s="8">
        <f>IF(D84&lt;1,"",IF(D84&lt;70,O84*0.3-0.6,IF(D84&gt;=95,O84*0.3+0.3,O84*0.3)))</f>
      </c>
      <c r="R84" s="8">
        <f>IF(D84&lt;1,"",(I84+N84+Q84))</f>
      </c>
    </row>
    <row r="85" spans="2:8" ht="10.5">
      <c r="B85" s="4" t="s">
        <v>99</v>
      </c>
      <c r="G85" s="5"/>
      <c r="H85" s="5"/>
    </row>
    <row r="86" spans="2:18" ht="10.5">
      <c r="B86" s="33" t="s">
        <v>95</v>
      </c>
      <c r="C86" s="36"/>
      <c r="D86" s="34">
        <f>SUMIF(C81:C84,"x",D81:D84)</f>
        <v>169</v>
      </c>
      <c r="E86" s="7"/>
      <c r="F86" s="7"/>
      <c r="G86" s="7"/>
      <c r="H86" s="7"/>
      <c r="I86" s="24">
        <f>SUMIF(H81:H86,"x",I81:I86)</f>
        <v>62.96000000000001</v>
      </c>
      <c r="J86" s="7"/>
      <c r="K86" s="7"/>
      <c r="L86" s="47"/>
      <c r="M86" s="7"/>
      <c r="N86" s="49">
        <f>SUMIF(M81:M84,"x",N81:N84)</f>
        <v>46.8</v>
      </c>
      <c r="O86" s="7"/>
      <c r="P86" s="7"/>
      <c r="Q86" s="10">
        <f>SUMIF(P81:P84,"x",Q81:Q84)</f>
        <v>47.25</v>
      </c>
      <c r="R86" s="10">
        <f>SUM(I86:Q86)</f>
        <v>157.01</v>
      </c>
    </row>
    <row r="88" spans="1:18" s="43" customFormat="1" ht="11.25" customHeight="1">
      <c r="A88" s="53" t="s">
        <v>26</v>
      </c>
      <c r="B88" s="53"/>
      <c r="C88" s="53"/>
      <c r="D88" s="40" t="s">
        <v>97</v>
      </c>
      <c r="E88" s="53" t="s">
        <v>27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 t="s">
        <v>101</v>
      </c>
      <c r="Q88" s="54"/>
      <c r="R88" s="41" t="s">
        <v>92</v>
      </c>
    </row>
    <row r="89" spans="1:18" ht="10.5">
      <c r="A89" s="1">
        <v>505</v>
      </c>
      <c r="B89" s="30" t="s">
        <v>64</v>
      </c>
      <c r="D89" s="31">
        <v>93</v>
      </c>
      <c r="E89" s="5">
        <v>158</v>
      </c>
      <c r="F89" s="5">
        <v>160</v>
      </c>
      <c r="G89" s="8">
        <f>IF(D89&lt;1,"",(E89+F89)/2)</f>
        <v>159</v>
      </c>
      <c r="H89" s="8"/>
      <c r="I89" s="21">
        <f>IF(D89&lt;1,"",IF(D89&lt;70,G89*0.4*0.4-0.8,IF(D89&gt;=95,G89*0.4*0.4+0.4,G89*0.4*0.4)))</f>
        <v>25.44</v>
      </c>
      <c r="J89" s="5">
        <v>72.75</v>
      </c>
      <c r="K89" s="5">
        <v>60</v>
      </c>
      <c r="L89" s="21">
        <f>IF(D89&lt;1,"",(J89+K89)/2)</f>
        <v>66.375</v>
      </c>
      <c r="N89" s="21">
        <f>IF(D89&lt;1,"",IF(D89&lt;70,L89*0.3-0.6,IF(D89&gt;=95,L89*0.3+0.3,L89*0.3)))</f>
        <v>19.912499999999998</v>
      </c>
      <c r="O89" s="5">
        <v>70.5</v>
      </c>
      <c r="Q89" s="8">
        <f>IF(D89&lt;1,"",IF(D89&lt;70,O89*0.3-0.6,IF(D89&gt;=95,O89*0.3+0.3,O89*0.3)))</f>
        <v>21.15</v>
      </c>
      <c r="R89" s="8">
        <f>IF(D89&lt;1,"",(I89+N89+Q89))</f>
        <v>66.5025</v>
      </c>
    </row>
    <row r="90" spans="2:18" ht="10.5">
      <c r="B90" s="30"/>
      <c r="E90" s="5"/>
      <c r="F90" s="5"/>
      <c r="G90" s="8">
        <f>IF(D90&lt;1,"",(E90+F90)/2)</f>
      </c>
      <c r="H90" s="8"/>
      <c r="I90" s="21">
        <f>IF(D90&lt;1,"",IF(D90&lt;70,G90*0.4*0.4-0.8,IF(D90&gt;=95,G90*0.4*0.4+0.4,G90*0.4*0.4)))</f>
      </c>
      <c r="J90" s="5"/>
      <c r="K90" s="5"/>
      <c r="L90" s="21">
        <f>IF(D90&lt;1,"",(J90+K90)/2)</f>
      </c>
      <c r="N90" s="21">
        <f>IF(D90&lt;1,"",IF(D90&lt;70,L90*0.3-0.6,IF(D90&gt;=95,L90*0.3+0.3,L90*0.3)))</f>
      </c>
      <c r="O90" s="5"/>
      <c r="Q90" s="8">
        <f>IF(D90&lt;1,"",IF(D90&lt;70,O90*0.3-0.6,IF(D90&gt;=95,O90*0.3+0.3,O90*0.3)))</f>
      </c>
      <c r="R90" s="8">
        <f>IF(D90&lt;1,"",(I90+N90+Q90))</f>
      </c>
    </row>
    <row r="91" spans="2:8" ht="10.5">
      <c r="B91" s="4" t="s">
        <v>99</v>
      </c>
      <c r="G91" s="5"/>
      <c r="H91" s="5"/>
    </row>
    <row r="92" spans="2:18" ht="10.5">
      <c r="B92" s="33" t="s">
        <v>95</v>
      </c>
      <c r="C92" s="36"/>
      <c r="D92" s="34">
        <f>SUMIF(C89:C90,"x",D89:D90)</f>
        <v>0</v>
      </c>
      <c r="E92" s="7"/>
      <c r="F92" s="7"/>
      <c r="G92" s="7"/>
      <c r="H92" s="7"/>
      <c r="I92" s="24">
        <f>SUMIF(H87:H92,"x",I87:I92)</f>
        <v>0</v>
      </c>
      <c r="J92" s="7"/>
      <c r="K92" s="7"/>
      <c r="L92" s="47"/>
      <c r="M92" s="7"/>
      <c r="N92" s="49">
        <f>SUMIF(M89:M90,"x",N89:N90)</f>
        <v>0</v>
      </c>
      <c r="O92" s="7"/>
      <c r="P92" s="7"/>
      <c r="Q92" s="10">
        <f>SUMIF(P89:P90,"x",Q89:Q90)</f>
        <v>0</v>
      </c>
      <c r="R92" s="10">
        <f>SUM(I92:Q92)</f>
        <v>0</v>
      </c>
    </row>
    <row r="93" spans="1:18" ht="10.5">
      <c r="A93" s="3"/>
      <c r="B93" s="3"/>
      <c r="C93" s="3"/>
      <c r="D93" s="37"/>
      <c r="E93" s="3"/>
      <c r="F93" s="3"/>
      <c r="G93" s="3"/>
      <c r="H93" s="3"/>
      <c r="I93" s="25"/>
      <c r="J93" s="3"/>
      <c r="K93" s="3"/>
      <c r="L93" s="25"/>
      <c r="M93" s="3"/>
      <c r="N93" s="25"/>
      <c r="O93" s="3"/>
      <c r="P93" s="3"/>
      <c r="Q93" s="3"/>
      <c r="R93" s="11"/>
    </row>
  </sheetData>
  <mergeCells count="30">
    <mergeCell ref="P3:Q3"/>
    <mergeCell ref="P69:Q69"/>
    <mergeCell ref="E59:O59"/>
    <mergeCell ref="P59:Q59"/>
    <mergeCell ref="P13:Q13"/>
    <mergeCell ref="P21:Q21"/>
    <mergeCell ref="P31:Q31"/>
    <mergeCell ref="P41:Q41"/>
    <mergeCell ref="E31:O31"/>
    <mergeCell ref="E41:O41"/>
    <mergeCell ref="P88:Q88"/>
    <mergeCell ref="E48:O48"/>
    <mergeCell ref="P48:Q48"/>
    <mergeCell ref="P80:Q80"/>
    <mergeCell ref="E88:O88"/>
    <mergeCell ref="E69:O69"/>
    <mergeCell ref="A13:C13"/>
    <mergeCell ref="E13:O13"/>
    <mergeCell ref="A3:C3"/>
    <mergeCell ref="A88:C88"/>
    <mergeCell ref="E80:O80"/>
    <mergeCell ref="A59:C59"/>
    <mergeCell ref="A21:C21"/>
    <mergeCell ref="A69:C69"/>
    <mergeCell ref="A31:C31"/>
    <mergeCell ref="A41:C41"/>
    <mergeCell ref="A48:C48"/>
    <mergeCell ref="A80:C80"/>
    <mergeCell ref="E3:O3"/>
    <mergeCell ref="E21:O21"/>
  </mergeCells>
  <printOptions gridLines="1"/>
  <pageMargins left="0.25" right="0.25" top="0.75" bottom="0.75" header="0.3" footer="0.3"/>
  <pageSetup fitToHeight="1" fitToWidth="1" orientation="portrait"/>
  <headerFooter alignWithMargins="0">
    <oddHeader>&amp;CANRC NATIONAL CHAMPIONSHIP
&amp;9 &amp;10April 17th and 18th 2010
</oddHeader>
  </headerFooter>
  <rowBreaks count="2" manualBreakCount="2">
    <brk id="40" max="16383" man="1"/>
    <brk id="58" max="16383" man="1"/>
  </rowBreaks>
  <colBreaks count="1" manualBreakCount="1">
    <brk id="18" max="65535" man="1"/>
  </colBreaks>
  <ignoredErrors>
    <ignoredError sqref="N2 I2 Q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B1">
      <selection activeCell="L7" sqref="L7"/>
    </sheetView>
  </sheetViews>
  <sheetFormatPr defaultColWidth="14.28125" defaultRowHeight="15"/>
  <cols>
    <col min="1" max="1" width="14.28125" style="11" hidden="1" customWidth="1"/>
    <col min="2" max="2" width="8.421875" style="3" customWidth="1"/>
    <col min="3" max="3" width="6.421875" style="1" customWidth="1"/>
    <col min="4" max="4" width="14.28125" style="1" customWidth="1"/>
    <col min="5" max="5" width="0.13671875" style="23" customWidth="1"/>
    <col min="6" max="6" width="14.28125" style="1" customWidth="1"/>
    <col min="7" max="7" width="9.7109375" style="23" customWidth="1"/>
    <col min="8" max="8" width="14.28125" style="1" customWidth="1"/>
    <col min="9" max="9" width="8.7109375" style="23" customWidth="1"/>
    <col min="10" max="10" width="14.28125" style="1" customWidth="1"/>
    <col min="11" max="11" width="9.00390625" style="23" customWidth="1"/>
    <col min="12" max="12" width="11.28125" style="23" customWidth="1"/>
    <col min="13" max="16384" width="14.28125" style="3" customWidth="1"/>
  </cols>
  <sheetData>
    <row r="1" spans="2:12" ht="25.5" customHeight="1">
      <c r="B1" s="3" t="s">
        <v>22</v>
      </c>
      <c r="C1" s="14" t="s">
        <v>85</v>
      </c>
      <c r="D1" s="14" t="s">
        <v>86</v>
      </c>
      <c r="E1" s="20" t="s">
        <v>94</v>
      </c>
      <c r="F1" s="14" t="s">
        <v>21</v>
      </c>
      <c r="G1" s="20" t="s">
        <v>87</v>
      </c>
      <c r="H1" s="14" t="s">
        <v>81</v>
      </c>
      <c r="I1" s="20" t="s">
        <v>88</v>
      </c>
      <c r="J1" s="14" t="s">
        <v>82</v>
      </c>
      <c r="K1" s="20" t="s">
        <v>88</v>
      </c>
      <c r="L1" s="20" t="s">
        <v>89</v>
      </c>
    </row>
    <row r="2" spans="1:13" s="39" customFormat="1" ht="10.5">
      <c r="A2" s="11"/>
      <c r="B2" s="3" t="s">
        <v>48</v>
      </c>
      <c r="C2" s="1">
        <f>IF('Team Scoring'!$R$3="X",'Team Scoring'!A50)</f>
        <v>520</v>
      </c>
      <c r="D2" s="1" t="str">
        <f>IF('Team Scoring'!$R$3="X",'Team Scoring'!B50)</f>
        <v>Kels Bonham *</v>
      </c>
      <c r="E2" s="50">
        <f>IF('Team Scoring'!$R$3="X",'Team Scoring'!D50)</f>
        <v>92</v>
      </c>
      <c r="F2" s="50">
        <f>IF('Team Scoring'!$R$3="X",'Team Scoring'!G50)</f>
        <v>206.5</v>
      </c>
      <c r="G2" s="50">
        <f>IF('Team Scoring'!$R$3="X",'Team Scoring'!I50)</f>
        <v>33.040000000000006</v>
      </c>
      <c r="H2" s="50">
        <f>IF('Team Scoring'!$R$3="X",'Team Scoring'!L50)</f>
        <v>81.375</v>
      </c>
      <c r="I2" s="50">
        <f>IF('Team Scoring'!$R$3="X",'Team Scoring'!N50)</f>
        <v>24.412499999999998</v>
      </c>
      <c r="J2" s="50">
        <f>IF('Team Scoring'!$R$3="X",'Team Scoring'!O50)</f>
        <v>85</v>
      </c>
      <c r="K2" s="50">
        <f>IF('Team Scoring'!$R$3="X",'Team Scoring'!Q50)</f>
        <v>25.5</v>
      </c>
      <c r="L2" s="50">
        <f>IF('Team Scoring'!$R$3="X",'Team Scoring'!R50)</f>
        <v>82.9525</v>
      </c>
      <c r="M2" s="3"/>
    </row>
    <row r="3" spans="1:12" s="39" customFormat="1" ht="10.5">
      <c r="A3" s="11"/>
      <c r="B3" s="3" t="s">
        <v>51</v>
      </c>
      <c r="C3" s="1">
        <f>IF('Team Scoring'!$R$3="X",'Team Scoring'!A75)</f>
        <v>532</v>
      </c>
      <c r="D3" s="1" t="str">
        <f>IF('Team Scoring'!$R$3="X",'Team Scoring'!B75)</f>
        <v>Morganne Young *</v>
      </c>
      <c r="E3" s="50">
        <f>IF('Team Scoring'!$R$3="X",'Team Scoring'!D75)</f>
        <v>80</v>
      </c>
      <c r="F3" s="50">
        <f>IF('Team Scoring'!$R$3="X",'Team Scoring'!G75)</f>
        <v>205.75</v>
      </c>
      <c r="G3" s="50">
        <f>IF('Team Scoring'!$R$3="X",'Team Scoring'!I75)</f>
        <v>32.92000000000001</v>
      </c>
      <c r="H3" s="50">
        <f>IF('Team Scoring'!$R$3="X",'Team Scoring'!L75)</f>
        <v>73.125</v>
      </c>
      <c r="I3" s="50">
        <f>IF('Team Scoring'!$R$3="X",'Team Scoring'!N75)</f>
        <v>21.9375</v>
      </c>
      <c r="J3" s="50">
        <f>IF('Team Scoring'!$R$3="X",'Team Scoring'!O75)</f>
        <v>84</v>
      </c>
      <c r="K3" s="50">
        <f>IF('Team Scoring'!$R$3="X",'Team Scoring'!Q75)</f>
        <v>25.2</v>
      </c>
      <c r="L3" s="50">
        <f>IF('Team Scoring'!$R$3="X",'Team Scoring'!R75)</f>
        <v>80.0575</v>
      </c>
    </row>
    <row r="4" spans="1:13" s="39" customFormat="1" ht="10.5">
      <c r="A4" s="38"/>
      <c r="B4" s="39" t="s">
        <v>45</v>
      </c>
      <c r="C4" s="1">
        <f>IF('Team Scoring'!$R$3="X",'Team Scoring'!A26)</f>
        <v>512</v>
      </c>
      <c r="D4" s="1" t="str">
        <f>IF('Team Scoring'!$R$3="X",'Team Scoring'!B26)</f>
        <v>Karli Postel *</v>
      </c>
      <c r="E4" s="50">
        <f>IF('Team Scoring'!$R$3="X",'Team Scoring'!D26)</f>
        <v>82</v>
      </c>
      <c r="F4" s="50">
        <f>IF('Team Scoring'!$R$3="X",'Team Scoring'!G26)</f>
        <v>191</v>
      </c>
      <c r="G4" s="50">
        <f>IF('Team Scoring'!$R$3="X",'Team Scoring'!I26)</f>
        <v>30.560000000000002</v>
      </c>
      <c r="H4" s="50">
        <f>IF('Team Scoring'!$R$3="X",'Team Scoring'!L26)</f>
        <v>83.5</v>
      </c>
      <c r="I4" s="50">
        <f>IF('Team Scoring'!$R$3="X",'Team Scoring'!N26)</f>
        <v>25.05</v>
      </c>
      <c r="J4" s="50">
        <f>IF('Team Scoring'!$R$3="X",'Team Scoring'!O26)</f>
        <v>80</v>
      </c>
      <c r="K4" s="50">
        <f>IF('Team Scoring'!$R$3="X",'Team Scoring'!Q26)</f>
        <v>24</v>
      </c>
      <c r="L4" s="50">
        <f>IF('Team Scoring'!$R$3="X",'Team Scoring'!R26)</f>
        <v>79.61</v>
      </c>
      <c r="M4" s="3"/>
    </row>
    <row r="5" spans="1:13" s="39" customFormat="1" ht="10.5">
      <c r="A5" s="11"/>
      <c r="B5" s="3" t="s">
        <v>48</v>
      </c>
      <c r="C5" s="1">
        <f>IF('Team Scoring'!$R$3="X",'Team Scoring'!A51)</f>
        <v>519</v>
      </c>
      <c r="D5" s="1" t="str">
        <f>IF('Team Scoring'!$R$3="X",'Team Scoring'!B51)</f>
        <v>Paul Frederick *</v>
      </c>
      <c r="E5" s="50">
        <f>IF('Team Scoring'!$R$3="X",'Team Scoring'!D51)</f>
        <v>91.1</v>
      </c>
      <c r="F5" s="50">
        <f>IF('Team Scoring'!$R$3="X",'Team Scoring'!G51)</f>
        <v>205.25</v>
      </c>
      <c r="G5" s="50">
        <f>IF('Team Scoring'!$R$3="X",'Team Scoring'!I51)</f>
        <v>32.84</v>
      </c>
      <c r="H5" s="50">
        <f>IF('Team Scoring'!$R$3="X",'Team Scoring'!L51)</f>
        <v>72.75</v>
      </c>
      <c r="I5" s="50">
        <f>IF('Team Scoring'!$R$3="X",'Team Scoring'!N51)</f>
        <v>21.825</v>
      </c>
      <c r="J5" s="50">
        <f>IF('Team Scoring'!$R$3="X",'Team Scoring'!O51)</f>
        <v>82</v>
      </c>
      <c r="K5" s="50">
        <f>IF('Team Scoring'!$R$3="X",'Team Scoring'!Q51)</f>
        <v>24.599999999999998</v>
      </c>
      <c r="L5" s="50">
        <f>IF('Team Scoring'!$R$3="X",'Team Scoring'!R51)</f>
        <v>79.265</v>
      </c>
      <c r="M5" s="3"/>
    </row>
    <row r="6" spans="1:12" s="39" customFormat="1" ht="10.5">
      <c r="A6" s="11"/>
      <c r="B6" s="3" t="s">
        <v>46</v>
      </c>
      <c r="C6" s="1">
        <f>IF('Team Scoring'!$R$3="X",'Team Scoring'!A34)</f>
        <v>540</v>
      </c>
      <c r="D6" s="1" t="str">
        <f>IF('Team Scoring'!$R$3="X",'Team Scoring'!B34)</f>
        <v>Laura Hannink *</v>
      </c>
      <c r="E6" s="50">
        <f>IF('Team Scoring'!$R$3="X",'Team Scoring'!D34)</f>
        <v>98</v>
      </c>
      <c r="F6" s="50">
        <f>IF('Team Scoring'!$R$3="X",'Team Scoring'!G34)</f>
        <v>178.5</v>
      </c>
      <c r="G6" s="50">
        <f>IF('Team Scoring'!$R$3="X",'Team Scoring'!I34)</f>
        <v>28.96</v>
      </c>
      <c r="H6" s="50">
        <f>IF('Team Scoring'!$R$3="X",'Team Scoring'!L34)</f>
        <v>81.75</v>
      </c>
      <c r="I6" s="50">
        <f>IF('Team Scoring'!$R$3="X",'Team Scoring'!N34)</f>
        <v>24.825</v>
      </c>
      <c r="J6" s="50">
        <f>IF('Team Scoring'!$R$3="X",'Team Scoring'!O34)</f>
        <v>82.5</v>
      </c>
      <c r="K6" s="50">
        <f>IF('Team Scoring'!$R$3="X",'Team Scoring'!Q34)</f>
        <v>25.05</v>
      </c>
      <c r="L6" s="50">
        <f>IF('Team Scoring'!$R$3="X",'Team Scoring'!R34)</f>
        <v>78.835</v>
      </c>
    </row>
    <row r="7" spans="1:13" s="39" customFormat="1" ht="10.5">
      <c r="A7" s="38"/>
      <c r="B7" s="3" t="s">
        <v>53</v>
      </c>
      <c r="C7" s="1">
        <f>IF('Team Scoring'!$R$3="X",'Team Scoring'!A83)</f>
        <v>533</v>
      </c>
      <c r="D7" s="1" t="str">
        <f>IF('Team Scoring'!$R$3="X",'Team Scoring'!B83)</f>
        <v>Grace Stuntz *</v>
      </c>
      <c r="E7" s="50">
        <f>IF('Team Scoring'!$R$3="X",'Team Scoring'!D83)</f>
        <v>81</v>
      </c>
      <c r="F7" s="50">
        <f>IF('Team Scoring'!$R$3="X",'Team Scoring'!G83)</f>
        <v>199.5</v>
      </c>
      <c r="G7" s="50">
        <f>IF('Team Scoring'!$R$3="X",'Team Scoring'!I83)</f>
        <v>31.920000000000005</v>
      </c>
      <c r="H7" s="50">
        <f>IF('Team Scoring'!$R$3="X",'Team Scoring'!L83)</f>
        <v>80.25</v>
      </c>
      <c r="I7" s="50">
        <f>IF('Team Scoring'!$R$3="X",'Team Scoring'!N83)</f>
        <v>24.075</v>
      </c>
      <c r="J7" s="50">
        <f>IF('Team Scoring'!$R$3="X",'Team Scoring'!O83)</f>
        <v>76</v>
      </c>
      <c r="K7" s="50">
        <f>IF('Team Scoring'!$R$3="X",'Team Scoring'!Q83)</f>
        <v>22.8</v>
      </c>
      <c r="L7" s="50">
        <f>IF('Team Scoring'!$R$3="X",'Team Scoring'!R83)</f>
        <v>78.795</v>
      </c>
      <c r="M7" s="3"/>
    </row>
    <row r="8" spans="1:13" s="39" customFormat="1" ht="10.5">
      <c r="A8" s="11"/>
      <c r="B8" s="3" t="s">
        <v>35</v>
      </c>
      <c r="C8" s="1">
        <f>IF('Team Scoring'!$R$3="X",'Team Scoring'!A7)</f>
        <v>501</v>
      </c>
      <c r="D8" s="1" t="str">
        <f>IF('Team Scoring'!$R$3="X",'Team Scoring'!B7)</f>
        <v>Samantha Whitley</v>
      </c>
      <c r="E8" s="50">
        <f>IF('Team Scoring'!$R$3="X",'Team Scoring'!D7)</f>
        <v>81</v>
      </c>
      <c r="F8" s="50">
        <f>IF('Team Scoring'!$R$3="X",'Team Scoring'!G7)</f>
        <v>205</v>
      </c>
      <c r="G8" s="50">
        <f>IF('Team Scoring'!$R$3="X",'Team Scoring'!I7)</f>
        <v>32.800000000000004</v>
      </c>
      <c r="H8" s="50">
        <f>IF('Team Scoring'!$R$3="X",'Team Scoring'!L7)</f>
        <v>76</v>
      </c>
      <c r="I8" s="50">
        <f>IF('Team Scoring'!$R$3="X",'Team Scoring'!N7)</f>
        <v>22.8</v>
      </c>
      <c r="J8" s="50">
        <f>IF('Team Scoring'!$R$3="X",'Team Scoring'!O7)</f>
        <v>75</v>
      </c>
      <c r="K8" s="50">
        <f>IF('Team Scoring'!$R$3="X",'Team Scoring'!Q7)</f>
        <v>22.5</v>
      </c>
      <c r="L8" s="50">
        <f>IF('Team Scoring'!$R$3="X",'Team Scoring'!R7)</f>
        <v>78.10000000000001</v>
      </c>
      <c r="M8" s="3"/>
    </row>
    <row r="9" spans="1:12" s="39" customFormat="1" ht="10.5">
      <c r="A9" s="38"/>
      <c r="B9" s="39" t="s">
        <v>51</v>
      </c>
      <c r="C9" s="1">
        <f>IF('Team Scoring'!$R$3="X",'Team Scoring'!A73)</f>
        <v>531</v>
      </c>
      <c r="D9" s="1" t="str">
        <f>IF('Team Scoring'!$R$3="X",'Team Scoring'!B73)</f>
        <v>Lauren Perhala *</v>
      </c>
      <c r="E9" s="50">
        <f>IF('Team Scoring'!$R$3="X",'Team Scoring'!D73)</f>
        <v>89</v>
      </c>
      <c r="F9" s="50">
        <f>IF('Team Scoring'!$R$3="X",'Team Scoring'!G73)</f>
        <v>198.25</v>
      </c>
      <c r="G9" s="50">
        <f>IF('Team Scoring'!$R$3="X",'Team Scoring'!I73)</f>
        <v>31.720000000000006</v>
      </c>
      <c r="H9" s="50">
        <f>IF('Team Scoring'!$R$3="X",'Team Scoring'!L73)</f>
        <v>73</v>
      </c>
      <c r="I9" s="50">
        <f>IF('Team Scoring'!$R$3="X",'Team Scoring'!N73)</f>
        <v>21.9</v>
      </c>
      <c r="J9" s="50">
        <f>IF('Team Scoring'!$R$3="X",'Team Scoring'!O73)</f>
        <v>78.5</v>
      </c>
      <c r="K9" s="50">
        <f>IF('Team Scoring'!$R$3="X",'Team Scoring'!Q73)</f>
        <v>23.55</v>
      </c>
      <c r="L9" s="50">
        <f>IF('Team Scoring'!$R$3="X",'Team Scoring'!R73)</f>
        <v>77.17</v>
      </c>
    </row>
    <row r="10" spans="1:12" s="39" customFormat="1" ht="10.5">
      <c r="A10" s="38"/>
      <c r="B10" s="3" t="s">
        <v>53</v>
      </c>
      <c r="C10" s="1">
        <f>IF('Team Scoring'!$R$3="X",'Team Scoring'!A81)</f>
        <v>534</v>
      </c>
      <c r="D10" s="1" t="str">
        <f>IF('Team Scoring'!$R$3="X",'Team Scoring'!B81)</f>
        <v>Caroline Kramer *</v>
      </c>
      <c r="E10" s="50">
        <f>IF('Team Scoring'!$R$3="X",'Team Scoring'!D81)</f>
        <v>88</v>
      </c>
      <c r="F10" s="50">
        <f>IF('Team Scoring'!$R$3="X",'Team Scoring'!G81)</f>
        <v>194</v>
      </c>
      <c r="G10" s="50">
        <f>IF('Team Scoring'!$R$3="X",'Team Scoring'!I81)</f>
        <v>31.040000000000006</v>
      </c>
      <c r="H10" s="50">
        <f>IF('Team Scoring'!$R$3="X",'Team Scoring'!L81)</f>
        <v>75.75</v>
      </c>
      <c r="I10" s="50">
        <f>IF('Team Scoring'!$R$3="X",'Team Scoring'!N81)</f>
        <v>22.724999999999998</v>
      </c>
      <c r="J10" s="50">
        <f>IF('Team Scoring'!$R$3="X",'Team Scoring'!O81)</f>
        <v>77</v>
      </c>
      <c r="K10" s="50">
        <f>IF('Team Scoring'!$R$3="X",'Team Scoring'!Q81)</f>
        <v>23.099999999999998</v>
      </c>
      <c r="L10" s="50">
        <f>IF('Team Scoring'!$R$3="X",'Team Scoring'!R81)</f>
        <v>76.865</v>
      </c>
    </row>
    <row r="11" spans="2:12" ht="10.5">
      <c r="B11" s="3" t="s">
        <v>53</v>
      </c>
      <c r="C11" s="1">
        <f>IF('Team Scoring'!$R$3="X",'Team Scoring'!A82)</f>
        <v>535</v>
      </c>
      <c r="D11" s="1" t="str">
        <f>IF('Team Scoring'!$R$3="X",'Team Scoring'!B82)</f>
        <v>Harrison Shure *</v>
      </c>
      <c r="E11" s="50">
        <f>IF('Team Scoring'!$R$3="X",'Team Scoring'!D82)</f>
        <v>74</v>
      </c>
      <c r="F11" s="50">
        <f>IF('Team Scoring'!$R$3="X",'Team Scoring'!G82)</f>
        <v>189.25</v>
      </c>
      <c r="G11" s="50">
        <f>IF('Team Scoring'!$R$3="X",'Team Scoring'!I82)</f>
        <v>30.28</v>
      </c>
      <c r="H11" s="50">
        <f>IF('Team Scoring'!$R$3="X",'Team Scoring'!L82)</f>
        <v>74.125</v>
      </c>
      <c r="I11" s="50">
        <f>IF('Team Scoring'!$R$3="X",'Team Scoring'!N82)</f>
        <v>22.2375</v>
      </c>
      <c r="J11" s="50">
        <f>IF('Team Scoring'!$R$3="X",'Team Scoring'!O82)</f>
        <v>80.5</v>
      </c>
      <c r="K11" s="50">
        <f>IF('Team Scoring'!$R$3="X",'Team Scoring'!Q82)</f>
        <v>24.15</v>
      </c>
      <c r="L11" s="50">
        <f>IF('Team Scoring'!$R$3="X",'Team Scoring'!R82)</f>
        <v>76.66749999999999</v>
      </c>
    </row>
    <row r="12" spans="2:12" ht="10.5">
      <c r="B12" s="3" t="s">
        <v>35</v>
      </c>
      <c r="C12" s="1">
        <f>IF('Team Scoring'!$R$3="X",'Team Scoring'!A6)</f>
        <v>504</v>
      </c>
      <c r="D12" s="1" t="str">
        <f>IF('Team Scoring'!$R$3="X",'Team Scoring'!B6)</f>
        <v>Jennifer Elrod  *</v>
      </c>
      <c r="E12" s="50">
        <f>IF('Team Scoring'!$R$3="X",'Team Scoring'!D6)</f>
        <v>85</v>
      </c>
      <c r="F12" s="50">
        <f>IF('Team Scoring'!$R$3="X",'Team Scoring'!G6)</f>
        <v>206.75</v>
      </c>
      <c r="G12" s="50">
        <f>IF('Team Scoring'!$R$3="X",'Team Scoring'!I6)</f>
        <v>33.080000000000005</v>
      </c>
      <c r="H12" s="50">
        <f>IF('Team Scoring'!$R$3="X",'Team Scoring'!L6)</f>
        <v>64</v>
      </c>
      <c r="I12" s="50">
        <f>IF('Team Scoring'!$R$3="X",'Team Scoring'!N6)</f>
        <v>19.2</v>
      </c>
      <c r="J12" s="50">
        <f>IF('Team Scoring'!$R$3="X",'Team Scoring'!O6)</f>
        <v>78.75</v>
      </c>
      <c r="K12" s="50">
        <f>IF('Team Scoring'!$R$3="X",'Team Scoring'!Q6)</f>
        <v>23.625</v>
      </c>
      <c r="L12" s="50">
        <f>IF('Team Scoring'!$R$3="X",'Team Scoring'!R6)</f>
        <v>75.905</v>
      </c>
    </row>
    <row r="13" spans="1:13" ht="10.5">
      <c r="A13" s="38"/>
      <c r="B13" s="39" t="s">
        <v>51</v>
      </c>
      <c r="C13" s="1">
        <f>IF('Team Scoring'!$R$3="X",'Team Scoring'!A71)</f>
        <v>529</v>
      </c>
      <c r="D13" s="1" t="str">
        <f>IF('Team Scoring'!$R$3="X",'Team Scoring'!B71)</f>
        <v>Liz Koslow</v>
      </c>
      <c r="E13" s="50">
        <f>IF('Team Scoring'!$R$3="X",'Team Scoring'!D71)</f>
        <v>87</v>
      </c>
      <c r="F13" s="50">
        <f>IF('Team Scoring'!$R$3="X",'Team Scoring'!G71)</f>
        <v>208</v>
      </c>
      <c r="G13" s="50">
        <f>IF('Team Scoring'!$R$3="X",'Team Scoring'!I71)</f>
        <v>33.28</v>
      </c>
      <c r="H13" s="50">
        <f>IF('Team Scoring'!$R$3="X",'Team Scoring'!L71)</f>
        <v>72</v>
      </c>
      <c r="I13" s="50">
        <f>IF('Team Scoring'!$R$3="X",'Team Scoring'!N71)</f>
        <v>21.599999999999998</v>
      </c>
      <c r="J13" s="50">
        <f>IF('Team Scoring'!$R$3="X",'Team Scoring'!O71)</f>
        <v>69</v>
      </c>
      <c r="K13" s="50">
        <f>IF('Team Scoring'!$R$3="X",'Team Scoring'!Q71)</f>
        <v>20.7</v>
      </c>
      <c r="L13" s="50">
        <f>IF('Team Scoring'!$R$3="X",'Team Scoring'!R71)</f>
        <v>75.58</v>
      </c>
      <c r="M13" s="39"/>
    </row>
    <row r="14" spans="2:12" ht="10.5">
      <c r="B14" s="39" t="s">
        <v>52</v>
      </c>
      <c r="C14" s="1">
        <f>IF('Team Scoring'!$R$3="X",'Team Scoring'!A70)</f>
        <v>527</v>
      </c>
      <c r="D14" s="1" t="str">
        <f>IF('Team Scoring'!$R$3="X",'Team Scoring'!B70)</f>
        <v>Elizabeth Hansbrough</v>
      </c>
      <c r="E14" s="50">
        <f>IF('Team Scoring'!$R$3="X",'Team Scoring'!D70)</f>
        <v>93.1</v>
      </c>
      <c r="F14" s="50">
        <f>IF('Team Scoring'!$R$3="X",'Team Scoring'!G70)</f>
        <v>178.25</v>
      </c>
      <c r="G14" s="50">
        <f>IF('Team Scoring'!$R$3="X",'Team Scoring'!I70)</f>
        <v>28.52</v>
      </c>
      <c r="H14" s="50">
        <f>IF('Team Scoring'!$R$3="X",'Team Scoring'!L70)</f>
        <v>77.5</v>
      </c>
      <c r="I14" s="50">
        <f>IF('Team Scoring'!$R$3="X",'Team Scoring'!N70)</f>
        <v>23.25</v>
      </c>
      <c r="J14" s="50">
        <f>IF('Team Scoring'!$R$3="X",'Team Scoring'!O70)</f>
        <v>79</v>
      </c>
      <c r="K14" s="50">
        <f>IF('Team Scoring'!$R$3="X",'Team Scoring'!Q70)</f>
        <v>23.7</v>
      </c>
      <c r="L14" s="50">
        <f>IF('Team Scoring'!$R$3="X",'Team Scoring'!R70)</f>
        <v>75.47</v>
      </c>
    </row>
    <row r="15" spans="2:12" ht="10.5">
      <c r="B15" s="3" t="s">
        <v>35</v>
      </c>
      <c r="C15" s="1">
        <f>IF('Team Scoring'!$R$3="X",'Team Scoring'!A5)</f>
        <v>502</v>
      </c>
      <c r="D15" s="1" t="str">
        <f>IF('Team Scoring'!$R$3="X",'Team Scoring'!B5)</f>
        <v>Marissa Cohen *</v>
      </c>
      <c r="E15" s="50">
        <f>IF('Team Scoring'!$R$3="X",'Team Scoring'!D5)</f>
        <v>89</v>
      </c>
      <c r="F15" s="50">
        <f>IF('Team Scoring'!$R$3="X",'Team Scoring'!G5)</f>
        <v>171.5</v>
      </c>
      <c r="G15" s="50">
        <f>IF('Team Scoring'!$R$3="X",'Team Scoring'!I5)</f>
        <v>27.440000000000005</v>
      </c>
      <c r="H15" s="50">
        <f>IF('Team Scoring'!$R$3="X",'Team Scoring'!L5)</f>
        <v>70.75</v>
      </c>
      <c r="I15" s="50">
        <f>IF('Team Scoring'!$R$3="X",'Team Scoring'!N5)</f>
        <v>21.224999999999998</v>
      </c>
      <c r="J15" s="50">
        <f>IF('Team Scoring'!$R$3="X",'Team Scoring'!O5)</f>
        <v>81</v>
      </c>
      <c r="K15" s="50">
        <f>IF('Team Scoring'!$R$3="X",'Team Scoring'!Q5)</f>
        <v>24.3</v>
      </c>
      <c r="L15" s="50">
        <f>IF('Team Scoring'!$R$3="X",'Team Scoring'!R5)</f>
        <v>72.965</v>
      </c>
    </row>
    <row r="16" spans="1:12" ht="10.5">
      <c r="A16" s="38"/>
      <c r="B16" s="3" t="s">
        <v>49</v>
      </c>
      <c r="C16" s="1">
        <f>IF('Team Scoring'!$R$3="X",'Team Scoring'!A64)</f>
        <v>525</v>
      </c>
      <c r="D16" s="1" t="str">
        <f>IF('Team Scoring'!$R$3="X",'Team Scoring'!B64)</f>
        <v>Caroline Taylor *</v>
      </c>
      <c r="E16" s="50">
        <f>IF('Team Scoring'!$R$3="X",'Team Scoring'!D64)</f>
        <v>92.1</v>
      </c>
      <c r="F16" s="50">
        <f>IF('Team Scoring'!$R$3="X",'Team Scoring'!G64)</f>
        <v>196.25</v>
      </c>
      <c r="G16" s="50">
        <f>IF('Team Scoring'!$R$3="X",'Team Scoring'!I64)</f>
        <v>31.400000000000002</v>
      </c>
      <c r="H16" s="50">
        <f>IF('Team Scoring'!$R$3="X",'Team Scoring'!L64)</f>
        <v>70.5</v>
      </c>
      <c r="I16" s="50">
        <f>IF('Team Scoring'!$R$3="X",'Team Scoring'!N64)</f>
        <v>21.15</v>
      </c>
      <c r="J16" s="50">
        <f>IF('Team Scoring'!$R$3="X",'Team Scoring'!O64)</f>
        <v>67</v>
      </c>
      <c r="K16" s="50">
        <f>IF('Team Scoring'!$R$3="X",'Team Scoring'!Q64)</f>
        <v>20.099999999999998</v>
      </c>
      <c r="L16" s="50">
        <f>IF('Team Scoring'!$R$3="X",'Team Scoring'!R64)</f>
        <v>72.64999999999999</v>
      </c>
    </row>
    <row r="17" spans="2:12" ht="10.5">
      <c r="B17" s="3" t="s">
        <v>48</v>
      </c>
      <c r="C17" s="1">
        <f>IF('Team Scoring'!$R$3="X",'Team Scoring'!A52)</f>
        <v>517</v>
      </c>
      <c r="D17" s="1" t="str">
        <f>IF('Team Scoring'!$R$3="X",'Team Scoring'!B52)</f>
        <v>Caroline Ingalls</v>
      </c>
      <c r="E17" s="50">
        <f>IF('Team Scoring'!$R$3="X",'Team Scoring'!D52)</f>
        <v>85</v>
      </c>
      <c r="F17" s="50">
        <f>IF('Team Scoring'!$R$3="X",'Team Scoring'!G52)</f>
        <v>175</v>
      </c>
      <c r="G17" s="50">
        <f>IF('Team Scoring'!$R$3="X",'Team Scoring'!I52)</f>
        <v>28</v>
      </c>
      <c r="H17" s="50">
        <f>IF('Team Scoring'!$R$3="X",'Team Scoring'!L52)</f>
        <v>79.5</v>
      </c>
      <c r="I17" s="50">
        <f>IF('Team Scoring'!$R$3="X",'Team Scoring'!N52)</f>
        <v>23.849999999999998</v>
      </c>
      <c r="J17" s="50">
        <f>IF('Team Scoring'!$R$3="X",'Team Scoring'!O52)</f>
        <v>65</v>
      </c>
      <c r="K17" s="50">
        <f>IF('Team Scoring'!$R$3="X",'Team Scoring'!Q52)</f>
        <v>19.5</v>
      </c>
      <c r="L17" s="50">
        <f>IF('Team Scoring'!$R$3="X",'Team Scoring'!R52)</f>
        <v>71.35</v>
      </c>
    </row>
    <row r="18" spans="2:12" ht="10.5">
      <c r="B18" s="3" t="s">
        <v>48</v>
      </c>
      <c r="C18" s="1">
        <f>IF('Team Scoring'!$R$3="X",'Team Scoring'!A53)</f>
        <v>516</v>
      </c>
      <c r="D18" s="1" t="str">
        <f>IF('Team Scoring'!$R$3="X",'Team Scoring'!B53)</f>
        <v>Sebastian Pinzon</v>
      </c>
      <c r="E18" s="50">
        <f>IF('Team Scoring'!$R$3="X",'Team Scoring'!D53)</f>
        <v>89</v>
      </c>
      <c r="F18" s="50">
        <f>IF('Team Scoring'!$R$3="X",'Team Scoring'!G53)</f>
        <v>161</v>
      </c>
      <c r="G18" s="50">
        <f>IF('Team Scoring'!$R$3="X",'Team Scoring'!I53)</f>
        <v>25.760000000000005</v>
      </c>
      <c r="H18" s="50">
        <f>IF('Team Scoring'!$R$3="X",'Team Scoring'!L53)</f>
        <v>77.5</v>
      </c>
      <c r="I18" s="50">
        <f>IF('Team Scoring'!$R$3="X",'Team Scoring'!N53)</f>
        <v>23.25</v>
      </c>
      <c r="J18" s="50">
        <f>IF('Team Scoring'!$R$3="X",'Team Scoring'!O53)</f>
        <v>72</v>
      </c>
      <c r="K18" s="50">
        <f>IF('Team Scoring'!$R$3="X",'Team Scoring'!Q53)</f>
        <v>21.599999999999998</v>
      </c>
      <c r="L18" s="50">
        <f>IF('Team Scoring'!$R$3="X",'Team Scoring'!R53)</f>
        <v>70.61</v>
      </c>
    </row>
    <row r="19" spans="2:12" ht="10.5">
      <c r="B19" s="3" t="s">
        <v>46</v>
      </c>
      <c r="C19" s="1">
        <f>IF('Team Scoring'!$R$3="X",'Team Scoring'!A33)</f>
        <v>538</v>
      </c>
      <c r="D19" s="1" t="str">
        <f>IF('Team Scoring'!$R$3="X",'Team Scoring'!B33)</f>
        <v>Audrey Hanlon *</v>
      </c>
      <c r="E19" s="50">
        <f>IF('Team Scoring'!$R$3="X",'Team Scoring'!D33)</f>
        <v>79</v>
      </c>
      <c r="F19" s="50">
        <f>IF('Team Scoring'!$R$3="X",'Team Scoring'!G33)</f>
        <v>159.75</v>
      </c>
      <c r="G19" s="50">
        <f>IF('Team Scoring'!$R$3="X",'Team Scoring'!I33)</f>
        <v>25.560000000000002</v>
      </c>
      <c r="H19" s="50">
        <f>IF('Team Scoring'!$R$3="X",'Team Scoring'!L33)</f>
        <v>68</v>
      </c>
      <c r="I19" s="50">
        <f>IF('Team Scoring'!$R$3="X",'Team Scoring'!N33)</f>
        <v>20.4</v>
      </c>
      <c r="J19" s="50">
        <f>IF('Team Scoring'!$R$3="X",'Team Scoring'!O33)</f>
        <v>78</v>
      </c>
      <c r="K19" s="50">
        <f>IF('Team Scoring'!$R$3="X",'Team Scoring'!Q33)</f>
        <v>23.4</v>
      </c>
      <c r="L19" s="50">
        <f>IF('Team Scoring'!$R$3="X",'Team Scoring'!R33)</f>
        <v>69.36</v>
      </c>
    </row>
    <row r="20" spans="1:13" ht="10.5">
      <c r="A20" s="38"/>
      <c r="B20" s="3" t="s">
        <v>42</v>
      </c>
      <c r="C20" s="1">
        <f>IF('Team Scoring'!$R$3="X",'Team Scoring'!A4)</f>
        <v>503</v>
      </c>
      <c r="D20" s="1" t="str">
        <f>IF('Team Scoring'!$R$3="X",'Team Scoring'!B4)</f>
        <v>Lindsay Clark  *</v>
      </c>
      <c r="E20" s="50">
        <f>IF('Team Scoring'!$R$3="X",'Team Scoring'!D4)</f>
        <v>83</v>
      </c>
      <c r="F20" s="50">
        <f>IF('Team Scoring'!$R$3="X",'Team Scoring'!G4)</f>
        <v>167.25</v>
      </c>
      <c r="G20" s="50">
        <f>IF('Team Scoring'!$R$3="X",'Team Scoring'!I4)</f>
        <v>26.760000000000005</v>
      </c>
      <c r="H20" s="50">
        <f>IF('Team Scoring'!$R$3="X",'Team Scoring'!L4)</f>
        <v>62.25</v>
      </c>
      <c r="I20" s="50">
        <f>IF('Team Scoring'!$R$3="X",'Team Scoring'!N4)</f>
        <v>18.675</v>
      </c>
      <c r="J20" s="50">
        <f>IF('Team Scoring'!$R$3="X",'Team Scoring'!O4)</f>
        <v>79.5</v>
      </c>
      <c r="K20" s="50">
        <f>IF('Team Scoring'!$R$3="X",'Team Scoring'!Q4)</f>
        <v>23.849999999999998</v>
      </c>
      <c r="L20" s="50">
        <f>IF('Team Scoring'!$R$3="X",'Team Scoring'!R4)</f>
        <v>69.285</v>
      </c>
      <c r="M20" s="39"/>
    </row>
    <row r="21" spans="2:12" ht="10.5">
      <c r="B21" s="3" t="s">
        <v>49</v>
      </c>
      <c r="C21" s="1">
        <f>IF('Team Scoring'!$R$3="X",'Team Scoring'!A61)</f>
        <v>524</v>
      </c>
      <c r="D21" s="1" t="str">
        <f>IF('Team Scoring'!$R$3="X",'Team Scoring'!B61)</f>
        <v>Katherine Hansen *</v>
      </c>
      <c r="E21" s="50">
        <f>IF('Team Scoring'!$R$3="X",'Team Scoring'!D61)</f>
        <v>90</v>
      </c>
      <c r="F21" s="50">
        <f>IF('Team Scoring'!$R$3="X",'Team Scoring'!G61)</f>
        <v>166.25</v>
      </c>
      <c r="G21" s="50">
        <f>IF('Team Scoring'!$R$3="X",'Team Scoring'!I61)</f>
        <v>26.6</v>
      </c>
      <c r="H21" s="50">
        <f>IF('Team Scoring'!$R$3="X",'Team Scoring'!L61)</f>
        <v>70.75</v>
      </c>
      <c r="I21" s="50">
        <f>IF('Team Scoring'!$R$3="X",'Team Scoring'!N61)</f>
        <v>21.224999999999998</v>
      </c>
      <c r="J21" s="50">
        <f>IF('Team Scoring'!$R$3="X",'Team Scoring'!O61)</f>
        <v>68.5</v>
      </c>
      <c r="K21" s="50">
        <f>IF('Team Scoring'!$R$3="X",'Team Scoring'!Q61)</f>
        <v>20.55</v>
      </c>
      <c r="L21" s="50">
        <f>IF('Team Scoring'!$R$3="X",'Team Scoring'!R61)</f>
        <v>68.375</v>
      </c>
    </row>
    <row r="22" spans="2:12" ht="10.5">
      <c r="B22" s="3" t="s">
        <v>48</v>
      </c>
      <c r="C22" s="1">
        <f>IF('Team Scoring'!$R$3="X",'Team Scoring'!A49)</f>
        <v>518</v>
      </c>
      <c r="D22" s="1" t="str">
        <f>IF('Team Scoring'!$R$3="X",'Team Scoring'!B49)</f>
        <v>Henrietta Armstrong *</v>
      </c>
      <c r="E22" s="50">
        <f>IF('Team Scoring'!$R$3="X",'Team Scoring'!D49)</f>
        <v>86</v>
      </c>
      <c r="F22" s="50">
        <f>IF('Team Scoring'!$R$3="X",'Team Scoring'!G49)</f>
        <v>197.75</v>
      </c>
      <c r="G22" s="50">
        <f>IF('Team Scoring'!$R$3="X",'Team Scoring'!I49)</f>
        <v>31.640000000000004</v>
      </c>
      <c r="H22" s="50">
        <f>IF('Team Scoring'!$R$3="X",'Team Scoring'!L49)</f>
        <v>80</v>
      </c>
      <c r="I22" s="50">
        <f>IF('Team Scoring'!$R$3="X",'Team Scoring'!N49)</f>
        <v>24</v>
      </c>
      <c r="J22" s="50">
        <f>IF('Team Scoring'!$R$3="X",'Team Scoring'!O49)</f>
        <v>42</v>
      </c>
      <c r="K22" s="50">
        <f>IF('Team Scoring'!$R$3="X",'Team Scoring'!Q49)</f>
        <v>12.6</v>
      </c>
      <c r="L22" s="50">
        <f>IF('Team Scoring'!$R$3="X",'Team Scoring'!R49)</f>
        <v>68.24</v>
      </c>
    </row>
    <row r="23" spans="1:12" ht="10.5">
      <c r="A23" s="38"/>
      <c r="B23" s="39" t="s">
        <v>45</v>
      </c>
      <c r="C23" s="1">
        <f>IF('Team Scoring'!$R$3="X",'Team Scoring'!A23)</f>
        <v>511</v>
      </c>
      <c r="D23" s="1" t="str">
        <f>IF('Team Scoring'!$R$3="X",'Team Scoring'!B23)</f>
        <v>Catherine Gregory *</v>
      </c>
      <c r="E23" s="50">
        <f>IF('Team Scoring'!$R$3="X",'Team Scoring'!D23)</f>
        <v>97</v>
      </c>
      <c r="F23" s="50">
        <f>IF('Team Scoring'!$R$3="X",'Team Scoring'!G23)</f>
        <v>169.5</v>
      </c>
      <c r="G23" s="50">
        <f>IF('Team Scoring'!$R$3="X",'Team Scoring'!I23)</f>
        <v>27.52</v>
      </c>
      <c r="H23" s="50">
        <f>IF('Team Scoring'!$R$3="X",'Team Scoring'!L23)</f>
        <v>62.5</v>
      </c>
      <c r="I23" s="50">
        <f>IF('Team Scoring'!$R$3="X",'Team Scoring'!N23)</f>
        <v>19.05</v>
      </c>
      <c r="J23" s="50">
        <f>IF('Team Scoring'!$R$3="X",'Team Scoring'!O23)</f>
        <v>71</v>
      </c>
      <c r="K23" s="50">
        <f>IF('Team Scoring'!$R$3="X",'Team Scoring'!Q23)</f>
        <v>21.6</v>
      </c>
      <c r="L23" s="50">
        <f>IF('Team Scoring'!$R$3="X",'Team Scoring'!R23)</f>
        <v>68.17</v>
      </c>
    </row>
    <row r="24" spans="1:13" ht="10.5">
      <c r="A24" s="38"/>
      <c r="B24" s="3" t="s">
        <v>46</v>
      </c>
      <c r="C24" s="1">
        <f>IF('Team Scoring'!$R$3="X",'Team Scoring'!A36)</f>
        <v>539</v>
      </c>
      <c r="D24" s="1" t="str">
        <f>IF('Team Scoring'!$R$3="X",'Team Scoring'!B36)</f>
        <v>Jordan Shelburne *</v>
      </c>
      <c r="E24" s="50">
        <f>IF('Team Scoring'!$R$3="X",'Team Scoring'!D36)</f>
        <v>90</v>
      </c>
      <c r="F24" s="50">
        <f>IF('Team Scoring'!$R$3="X",'Team Scoring'!G36)</f>
        <v>149</v>
      </c>
      <c r="G24" s="50">
        <f>IF('Team Scoring'!$R$3="X",'Team Scoring'!I36)</f>
        <v>23.840000000000003</v>
      </c>
      <c r="H24" s="50">
        <f>IF('Team Scoring'!$R$3="X",'Team Scoring'!L36)</f>
        <v>63</v>
      </c>
      <c r="I24" s="50">
        <f>IF('Team Scoring'!$R$3="X",'Team Scoring'!N36)</f>
        <v>18.9</v>
      </c>
      <c r="J24" s="50">
        <f>IF('Team Scoring'!$R$3="X",'Team Scoring'!O36)</f>
        <v>83</v>
      </c>
      <c r="K24" s="50">
        <f>IF('Team Scoring'!$R$3="X",'Team Scoring'!Q36)</f>
        <v>24.9</v>
      </c>
      <c r="L24" s="50">
        <f>IF('Team Scoring'!$R$3="X",'Team Scoring'!R36)</f>
        <v>67.64</v>
      </c>
      <c r="M24" s="39"/>
    </row>
    <row r="25" spans="2:13" ht="10.5">
      <c r="B25" s="39" t="s">
        <v>36</v>
      </c>
      <c r="C25" s="1">
        <f>IF('Team Scoring'!$R$3="X",'Team Scoring'!A43)</f>
        <v>515</v>
      </c>
      <c r="D25" s="1" t="str">
        <f>IF('Team Scoring'!$R$3="X",'Team Scoring'!B43)</f>
        <v>Tenley Strubs  *</v>
      </c>
      <c r="E25" s="50">
        <f>IF('Team Scoring'!$R$3="X",'Team Scoring'!D43)</f>
        <v>91</v>
      </c>
      <c r="F25" s="50">
        <f>IF('Team Scoring'!$R$3="X",'Team Scoring'!G43)</f>
        <v>164.75</v>
      </c>
      <c r="G25" s="50">
        <f>IF('Team Scoring'!$R$3="X",'Team Scoring'!I43)</f>
        <v>26.360000000000003</v>
      </c>
      <c r="H25" s="50">
        <f>IF('Team Scoring'!$R$3="X",'Team Scoring'!L43)</f>
        <v>63.25</v>
      </c>
      <c r="I25" s="50">
        <f>IF('Team Scoring'!$R$3="X",'Team Scoring'!N43)</f>
        <v>18.974999999999998</v>
      </c>
      <c r="J25" s="50">
        <f>IF('Team Scoring'!$R$3="X",'Team Scoring'!O43)</f>
        <v>72.5</v>
      </c>
      <c r="K25" s="50">
        <f>IF('Team Scoring'!$R$3="X",'Team Scoring'!Q43)</f>
        <v>21.75</v>
      </c>
      <c r="L25" s="50">
        <f>IF('Team Scoring'!$R$3="X",'Team Scoring'!R43)</f>
        <v>67.08500000000001</v>
      </c>
      <c r="M25" s="39"/>
    </row>
    <row r="26" spans="2:12" ht="10.5">
      <c r="B26" s="3" t="s">
        <v>49</v>
      </c>
      <c r="C26" s="1">
        <f>IF('Team Scoring'!$R$3="X",'Team Scoring'!A62)</f>
        <v>521</v>
      </c>
      <c r="D26" s="1" t="str">
        <f>IF('Team Scoring'!$R$3="X",'Team Scoring'!B62)</f>
        <v>Audrey Hayden</v>
      </c>
      <c r="E26" s="50">
        <f>IF('Team Scoring'!$R$3="X",'Team Scoring'!D62)</f>
        <v>87</v>
      </c>
      <c r="F26" s="50">
        <f>IF('Team Scoring'!$R$3="X",'Team Scoring'!G62)</f>
        <v>154.5</v>
      </c>
      <c r="G26" s="50">
        <f>IF('Team Scoring'!$R$3="X",'Team Scoring'!I62)</f>
        <v>24.720000000000002</v>
      </c>
      <c r="H26" s="50">
        <f>IF('Team Scoring'!$R$3="X",'Team Scoring'!L62)</f>
        <v>71</v>
      </c>
      <c r="I26" s="50">
        <f>IF('Team Scoring'!$R$3="X",'Team Scoring'!N62)</f>
        <v>21.3</v>
      </c>
      <c r="J26" s="50">
        <f>IF('Team Scoring'!$R$3="X",'Team Scoring'!O62)</f>
        <v>70</v>
      </c>
      <c r="K26" s="50">
        <f>IF('Team Scoring'!$R$3="X",'Team Scoring'!Q62)</f>
        <v>21</v>
      </c>
      <c r="L26" s="50">
        <f>IF('Team Scoring'!$R$3="X",'Team Scoring'!R62)</f>
        <v>67.02000000000001</v>
      </c>
    </row>
    <row r="27" spans="2:13" ht="10.5">
      <c r="B27" s="3" t="s">
        <v>54</v>
      </c>
      <c r="C27" s="1">
        <f>IF('Team Scoring'!$R$3="X",'Team Scoring'!A89)</f>
        <v>505</v>
      </c>
      <c r="D27" s="1" t="str">
        <f>IF('Team Scoring'!$R$3="X",'Team Scoring'!B89)</f>
        <v>Heidi Siegmund</v>
      </c>
      <c r="E27" s="50">
        <f>IF('Team Scoring'!$R$3="X",'Team Scoring'!D89)</f>
        <v>93</v>
      </c>
      <c r="F27" s="50">
        <f>IF('Team Scoring'!$R$3="X",'Team Scoring'!G89)</f>
        <v>159</v>
      </c>
      <c r="G27" s="50">
        <f>IF('Team Scoring'!$R$3="X",'Team Scoring'!I89)</f>
        <v>25.44</v>
      </c>
      <c r="H27" s="50">
        <f>IF('Team Scoring'!$R$3="X",'Team Scoring'!L89)</f>
        <v>66.375</v>
      </c>
      <c r="I27" s="50">
        <f>IF('Team Scoring'!$R$3="X",'Team Scoring'!N89)</f>
        <v>19.912499999999998</v>
      </c>
      <c r="J27" s="50">
        <f>IF('Team Scoring'!$R$3="X",'Team Scoring'!O89)</f>
        <v>70.5</v>
      </c>
      <c r="K27" s="50">
        <f>IF('Team Scoring'!$R$3="X",'Team Scoring'!Q89)</f>
        <v>21.15</v>
      </c>
      <c r="L27" s="50">
        <f>IF('Team Scoring'!$R$3="X",'Team Scoring'!R89)</f>
        <v>66.5025</v>
      </c>
      <c r="M27" s="39"/>
    </row>
    <row r="28" spans="2:12" ht="10.5">
      <c r="B28" s="3" t="s">
        <v>44</v>
      </c>
      <c r="C28" s="1">
        <f>IF('Team Scoring'!$R$3="X",'Team Scoring'!A14)</f>
        <v>507</v>
      </c>
      <c r="D28" s="1" t="str">
        <f>IF('Team Scoring'!$R$3="X",'Team Scoring'!B14)</f>
        <v>Devan McNamara *</v>
      </c>
      <c r="E28" s="50">
        <f>IF('Team Scoring'!$R$3="X",'Team Scoring'!D14)</f>
        <v>74</v>
      </c>
      <c r="F28" s="50">
        <f>IF('Team Scoring'!$R$3="X",'Team Scoring'!G14)</f>
        <v>140.5</v>
      </c>
      <c r="G28" s="50">
        <f>IF('Team Scoring'!$R$3="X",'Team Scoring'!I14)</f>
        <v>22.480000000000004</v>
      </c>
      <c r="H28" s="50">
        <f>IF('Team Scoring'!$R$3="X",'Team Scoring'!L14)</f>
        <v>70.75</v>
      </c>
      <c r="I28" s="50">
        <f>IF('Team Scoring'!$R$3="X",'Team Scoring'!N14)</f>
        <v>21.224999999999998</v>
      </c>
      <c r="J28" s="50">
        <f>IF('Team Scoring'!$R$3="X",'Team Scoring'!O14)</f>
        <v>74</v>
      </c>
      <c r="K28" s="50">
        <f>IF('Team Scoring'!$R$3="X",'Team Scoring'!Q14)</f>
        <v>22.2</v>
      </c>
      <c r="L28" s="50">
        <f>IF('Team Scoring'!$R$3="X",'Team Scoring'!R14)</f>
        <v>65.905</v>
      </c>
    </row>
    <row r="29" spans="2:12" ht="10.5">
      <c r="B29" s="3" t="s">
        <v>46</v>
      </c>
      <c r="C29" s="1">
        <f>IF('Team Scoring'!$R$3="X",'Team Scoring'!A32)</f>
        <v>537</v>
      </c>
      <c r="D29" s="1" t="str">
        <f>IF('Team Scoring'!$R$3="X",'Team Scoring'!B32)</f>
        <v>Rebecca Chesne</v>
      </c>
      <c r="E29" s="50">
        <f>IF('Team Scoring'!$R$3="X",'Team Scoring'!D32)</f>
        <v>94</v>
      </c>
      <c r="F29" s="50">
        <f>IF('Team Scoring'!$R$3="X",'Team Scoring'!G32)</f>
        <v>143.5</v>
      </c>
      <c r="G29" s="50">
        <f>IF('Team Scoring'!$R$3="X",'Team Scoring'!I32)</f>
        <v>22.960000000000004</v>
      </c>
      <c r="H29" s="50">
        <f>IF('Team Scoring'!$R$3="X",'Team Scoring'!L32)</f>
        <v>66.5</v>
      </c>
      <c r="I29" s="50">
        <f>IF('Team Scoring'!$R$3="X",'Team Scoring'!N32)</f>
        <v>19.95</v>
      </c>
      <c r="J29" s="50">
        <f>IF('Team Scoring'!$R$3="X",'Team Scoring'!O32)</f>
        <v>73</v>
      </c>
      <c r="K29" s="50">
        <f>IF('Team Scoring'!$R$3="X",'Team Scoring'!Q32)</f>
        <v>21.9</v>
      </c>
      <c r="L29" s="50">
        <f>IF('Team Scoring'!$R$3="X",'Team Scoring'!R32)</f>
        <v>64.81</v>
      </c>
    </row>
    <row r="30" spans="2:12" ht="10.5">
      <c r="B30" s="39" t="s">
        <v>45</v>
      </c>
      <c r="C30" s="1">
        <f>IF('Team Scoring'!$R$3="X",'Team Scoring'!A25)</f>
        <v>509</v>
      </c>
      <c r="D30" s="1" t="str">
        <f>IF('Team Scoring'!$R$3="X",'Team Scoring'!B25)</f>
        <v>Taylor Marcus</v>
      </c>
      <c r="E30" s="50">
        <f>IF('Team Scoring'!$R$3="X",'Team Scoring'!D25)</f>
        <v>88</v>
      </c>
      <c r="F30" s="50">
        <f>IF('Team Scoring'!$R$3="X",'Team Scoring'!G25)</f>
        <v>136.5</v>
      </c>
      <c r="G30" s="50">
        <f>IF('Team Scoring'!$R$3="X",'Team Scoring'!I25)</f>
        <v>21.840000000000003</v>
      </c>
      <c r="H30" s="50">
        <f>IF('Team Scoring'!$R$3="X",'Team Scoring'!L25)</f>
        <v>69</v>
      </c>
      <c r="I30" s="50">
        <f>IF('Team Scoring'!$R$3="X",'Team Scoring'!N25)</f>
        <v>20.7</v>
      </c>
      <c r="J30" s="50">
        <f>IF('Team Scoring'!$R$3="X",'Team Scoring'!O25)</f>
        <v>68</v>
      </c>
      <c r="K30" s="50">
        <f>IF('Team Scoring'!$R$3="X",'Team Scoring'!Q25)</f>
        <v>20.4</v>
      </c>
      <c r="L30" s="50">
        <f>IF('Team Scoring'!$R$3="X",'Team Scoring'!R25)</f>
        <v>62.940000000000005</v>
      </c>
    </row>
    <row r="31" spans="2:12" ht="10.5">
      <c r="B31" s="39" t="s">
        <v>51</v>
      </c>
      <c r="C31" s="1">
        <f>IF('Team Scoring'!$R$3="X",'Team Scoring'!A72)</f>
        <v>530</v>
      </c>
      <c r="D31" s="1" t="str">
        <f>IF('Team Scoring'!$R$3="X",'Team Scoring'!B72)</f>
        <v>Kelly MacDonald *</v>
      </c>
      <c r="E31" s="50">
        <f>IF('Team Scoring'!$R$3="X",'Team Scoring'!D72)</f>
        <v>71</v>
      </c>
      <c r="F31" s="50">
        <f>IF('Team Scoring'!$R$3="X",'Team Scoring'!G72)</f>
        <v>200.25</v>
      </c>
      <c r="G31" s="50">
        <f>IF('Team Scoring'!$R$3="X",'Team Scoring'!I72)</f>
        <v>32.040000000000006</v>
      </c>
      <c r="H31" s="50">
        <f>IF('Team Scoring'!$R$3="X",'Team Scoring'!L72)</f>
        <v>71.25</v>
      </c>
      <c r="I31" s="50">
        <f>IF('Team Scoring'!$R$3="X",'Team Scoring'!N72)</f>
        <v>21.375</v>
      </c>
      <c r="J31" s="50">
        <f>IF('Team Scoring'!$R$3="X",'Team Scoring'!O72)</f>
        <v>30</v>
      </c>
      <c r="K31" s="50">
        <f>IF('Team Scoring'!$R$3="X",'Team Scoring'!Q72)</f>
        <v>9</v>
      </c>
      <c r="L31" s="50">
        <f>IF('Team Scoring'!$R$3="X",'Team Scoring'!R72)</f>
        <v>62.415000000000006</v>
      </c>
    </row>
    <row r="32" spans="1:12" ht="10.5">
      <c r="A32" s="38"/>
      <c r="B32" s="3" t="s">
        <v>51</v>
      </c>
      <c r="C32" s="1">
        <f>IF('Team Scoring'!$R$3="X",'Team Scoring'!A74)</f>
        <v>528</v>
      </c>
      <c r="D32" s="1" t="str">
        <f>IF('Team Scoring'!$R$3="X",'Team Scoring'!B74)</f>
        <v>Abby Wilson</v>
      </c>
      <c r="E32" s="50">
        <f>IF('Team Scoring'!$R$3="X",'Team Scoring'!D74)</f>
        <v>82</v>
      </c>
      <c r="F32" s="50">
        <f>IF('Team Scoring'!$R$3="X",'Team Scoring'!G74)</f>
        <v>131.75</v>
      </c>
      <c r="G32" s="50">
        <f>IF('Team Scoring'!$R$3="X",'Team Scoring'!I74)</f>
        <v>21.080000000000002</v>
      </c>
      <c r="H32" s="50">
        <f>IF('Team Scoring'!$R$3="X",'Team Scoring'!L74)</f>
        <v>69</v>
      </c>
      <c r="I32" s="50">
        <f>IF('Team Scoring'!$R$3="X",'Team Scoring'!N74)</f>
        <v>20.7</v>
      </c>
      <c r="J32" s="50">
        <f>IF('Team Scoring'!$R$3="X",'Team Scoring'!O74)</f>
        <v>66</v>
      </c>
      <c r="K32" s="50">
        <f>IF('Team Scoring'!$R$3="X",'Team Scoring'!Q74)</f>
        <v>19.8</v>
      </c>
      <c r="L32" s="50">
        <f>IF('Team Scoring'!$R$3="X",'Team Scoring'!R74)</f>
        <v>61.58</v>
      </c>
    </row>
    <row r="33" spans="2:12" ht="10.5">
      <c r="B33" s="3" t="s">
        <v>46</v>
      </c>
      <c r="C33" s="1">
        <f>IF('Team Scoring'!$R$3="X",'Team Scoring'!A35)</f>
        <v>536</v>
      </c>
      <c r="D33" s="1" t="str">
        <f>IF('Team Scoring'!$R$3="X",'Team Scoring'!B35)</f>
        <v>Mary Ashley Marable</v>
      </c>
      <c r="E33" s="50">
        <f>IF('Team Scoring'!$R$3="X",'Team Scoring'!D35)</f>
        <v>74</v>
      </c>
      <c r="F33" s="50">
        <f>IF('Team Scoring'!$R$3="X",'Team Scoring'!G35)</f>
        <v>174.5</v>
      </c>
      <c r="G33" s="50">
        <f>IF('Team Scoring'!$R$3="X",'Team Scoring'!I35)</f>
        <v>27.92</v>
      </c>
      <c r="H33" s="50">
        <f>IF('Team Scoring'!$R$3="X",'Team Scoring'!L35)</f>
        <v>67</v>
      </c>
      <c r="I33" s="50">
        <f>IF('Team Scoring'!$R$3="X",'Team Scoring'!N35)</f>
        <v>20.099999999999998</v>
      </c>
      <c r="J33" s="50">
        <f>IF('Team Scoring'!$R$3="X",'Team Scoring'!O35)</f>
        <v>40</v>
      </c>
      <c r="K33" s="50">
        <f>IF('Team Scoring'!$R$3="X",'Team Scoring'!Q35)</f>
        <v>12</v>
      </c>
      <c r="L33" s="50">
        <f>IF('Team Scoring'!$R$3="X",'Team Scoring'!R35)</f>
        <v>60.019999999999996</v>
      </c>
    </row>
    <row r="34" spans="2:12" ht="10.5">
      <c r="B34" s="3" t="s">
        <v>43</v>
      </c>
      <c r="C34" s="1">
        <f>IF('Team Scoring'!$R$3="X",'Team Scoring'!A15)</f>
        <v>508</v>
      </c>
      <c r="D34" s="1" t="str">
        <f>IF('Team Scoring'!$R$3="X",'Team Scoring'!B15)</f>
        <v>Ciara Menkens *</v>
      </c>
      <c r="E34" s="50">
        <f>IF('Team Scoring'!$R$3="X",'Team Scoring'!D15)</f>
        <v>69</v>
      </c>
      <c r="F34" s="50">
        <f>IF('Team Scoring'!$R$3="X",'Team Scoring'!G15)</f>
        <v>178.5</v>
      </c>
      <c r="G34" s="50">
        <f>IF('Team Scoring'!$R$3="X",'Team Scoring'!I15)</f>
        <v>27.76</v>
      </c>
      <c r="H34" s="50">
        <f>IF('Team Scoring'!$R$3="X",'Team Scoring'!L15)</f>
        <v>54.5</v>
      </c>
      <c r="I34" s="50">
        <f>IF('Team Scoring'!$R$3="X",'Team Scoring'!N15)</f>
        <v>15.749999999999998</v>
      </c>
      <c r="J34" s="50">
        <f>IF('Team Scoring'!$R$3="X",'Team Scoring'!O15)</f>
        <v>55</v>
      </c>
      <c r="K34" s="50">
        <f>IF('Team Scoring'!$R$3="X",'Team Scoring'!Q15)</f>
        <v>15.9</v>
      </c>
      <c r="L34" s="50">
        <f>IF('Team Scoring'!$R$3="X",'Team Scoring'!R15)</f>
        <v>59.41</v>
      </c>
    </row>
    <row r="35" spans="2:12" ht="10.5">
      <c r="B35" s="3" t="s">
        <v>43</v>
      </c>
      <c r="C35" s="1">
        <f>IF('Team Scoring'!$R$3="X",'Team Scoring'!A16)</f>
        <v>506</v>
      </c>
      <c r="D35" s="1" t="str">
        <f>IF('Team Scoring'!$R$3="X",'Team Scoring'!B16)</f>
        <v>Terenece Prunty *</v>
      </c>
      <c r="E35" s="50">
        <f>IF('Team Scoring'!$R$3="X",'Team Scoring'!D16)</f>
        <v>66</v>
      </c>
      <c r="F35" s="50">
        <f>IF('Team Scoring'!$R$3="X",'Team Scoring'!G16)</f>
        <v>153.5</v>
      </c>
      <c r="G35" s="50">
        <f>IF('Team Scoring'!$R$3="X",'Team Scoring'!I16)</f>
        <v>23.76</v>
      </c>
      <c r="H35" s="50">
        <f>IF('Team Scoring'!$R$3="X",'Team Scoring'!L16)</f>
        <v>57.25</v>
      </c>
      <c r="I35" s="50">
        <f>IF('Team Scoring'!$R$3="X",'Team Scoring'!N16)</f>
        <v>16.575</v>
      </c>
      <c r="J35" s="50">
        <f>IF('Team Scoring'!$R$3="X",'Team Scoring'!O16)</f>
        <v>65.5</v>
      </c>
      <c r="K35" s="50">
        <f>IF('Team Scoring'!$R$3="X",'Team Scoring'!Q16)</f>
        <v>19.049999999999997</v>
      </c>
      <c r="L35" s="50">
        <f>IF('Team Scoring'!$R$3="X",'Team Scoring'!R16)</f>
        <v>59.385</v>
      </c>
    </row>
    <row r="36" spans="2:12" ht="10.5">
      <c r="B36" s="3" t="s">
        <v>49</v>
      </c>
      <c r="C36" s="1">
        <f>IF('Team Scoring'!$R$3="X",'Team Scoring'!A63)</f>
        <v>522</v>
      </c>
      <c r="D36" s="1" t="str">
        <f>IF('Team Scoring'!$R$3="X",'Team Scoring'!B63)</f>
        <v>Robert Jacobs  </v>
      </c>
      <c r="E36" s="50">
        <f>IF('Team Scoring'!$R$3="X",'Team Scoring'!D63)</f>
        <v>87</v>
      </c>
      <c r="F36" s="50">
        <f>IF('Team Scoring'!$R$3="X",'Team Scoring'!G63)</f>
        <v>124.5</v>
      </c>
      <c r="G36" s="50">
        <f>IF('Team Scoring'!$R$3="X",'Team Scoring'!I63)</f>
        <v>19.92</v>
      </c>
      <c r="H36" s="50">
        <f>IF('Team Scoring'!$R$3="X",'Team Scoring'!L63)</f>
        <v>73</v>
      </c>
      <c r="I36" s="50">
        <f>IF('Team Scoring'!$R$3="X",'Team Scoring'!N63)</f>
        <v>21.9</v>
      </c>
      <c r="J36" s="50">
        <f>IF('Team Scoring'!$R$3="X",'Team Scoring'!O63)</f>
        <v>56</v>
      </c>
      <c r="K36" s="50">
        <f>IF('Team Scoring'!$R$3="X",'Team Scoring'!Q63)</f>
        <v>16.8</v>
      </c>
      <c r="L36" s="50">
        <f>IF('Team Scoring'!$R$3="X",'Team Scoring'!R63)</f>
        <v>58.620000000000005</v>
      </c>
    </row>
    <row r="37" spans="2:12" ht="10.5">
      <c r="B37" s="3" t="s">
        <v>50</v>
      </c>
      <c r="C37" s="1">
        <f>IF('Team Scoring'!$R$3="X",'Team Scoring'!A60)</f>
        <v>523</v>
      </c>
      <c r="D37" s="1" t="str">
        <f>IF('Team Scoring'!$R$3="X",'Team Scoring'!B60)</f>
        <v>Kimberly Graves *</v>
      </c>
      <c r="E37" s="50">
        <f>IF('Team Scoring'!$R$3="X",'Team Scoring'!D60)</f>
        <v>78</v>
      </c>
      <c r="F37" s="50">
        <f>IF('Team Scoring'!$R$3="X",'Team Scoring'!G60)</f>
        <v>139.75</v>
      </c>
      <c r="G37" s="50">
        <f>IF('Team Scoring'!$R$3="X",'Team Scoring'!I60)</f>
        <v>22.360000000000003</v>
      </c>
      <c r="H37" s="50">
        <f>IF('Team Scoring'!$R$3="X",'Team Scoring'!L60)</f>
        <v>66.5</v>
      </c>
      <c r="I37" s="50">
        <f>IF('Team Scoring'!$R$3="X",'Team Scoring'!N60)</f>
        <v>19.95</v>
      </c>
      <c r="J37" s="50">
        <f>IF('Team Scoring'!$R$3="X",'Team Scoring'!O60)</f>
        <v>54</v>
      </c>
      <c r="K37" s="50">
        <f>IF('Team Scoring'!$R$3="X",'Team Scoring'!Q60)</f>
        <v>16.2</v>
      </c>
      <c r="L37" s="50">
        <f>IF('Team Scoring'!$R$3="X",'Team Scoring'!R60)</f>
        <v>58.510000000000005</v>
      </c>
    </row>
    <row r="38" spans="2:12" ht="10.5">
      <c r="B38" s="39" t="s">
        <v>45</v>
      </c>
      <c r="C38" s="1">
        <f>IF('Team Scoring'!$R$3="X",'Team Scoring'!A22)</f>
        <v>513</v>
      </c>
      <c r="D38" s="1" t="str">
        <f>IF('Team Scoring'!$R$3="X",'Team Scoring'!B22)</f>
        <v>Amory Brandt  *</v>
      </c>
      <c r="E38" s="50">
        <f>IF('Team Scoring'!$R$3="X",'Team Scoring'!D22)</f>
        <v>94.1</v>
      </c>
      <c r="F38" s="50">
        <f>IF('Team Scoring'!$R$3="X",'Team Scoring'!G22)</f>
        <v>203.75</v>
      </c>
      <c r="G38" s="50">
        <f>IF('Team Scoring'!$R$3="X",'Team Scoring'!I22)</f>
        <v>32.6</v>
      </c>
      <c r="H38" s="50">
        <f>IF('Team Scoring'!$R$3="X",'Team Scoring'!L22)</f>
        <v>50</v>
      </c>
      <c r="I38" s="50">
        <f>IF('Team Scoring'!$R$3="X",'Team Scoring'!N22)</f>
        <v>15</v>
      </c>
      <c r="J38" s="50">
        <f>IF('Team Scoring'!$R$3="X",'Team Scoring'!O22)</f>
        <v>36</v>
      </c>
      <c r="K38" s="50">
        <f>IF('Team Scoring'!$R$3="X",'Team Scoring'!Q22)</f>
        <v>10.799999999999999</v>
      </c>
      <c r="L38" s="50">
        <f>IF('Team Scoring'!$R$3="X",'Team Scoring'!R22)</f>
        <v>58.4</v>
      </c>
    </row>
    <row r="39" spans="2:12" ht="10.5">
      <c r="B39" s="39" t="s">
        <v>45</v>
      </c>
      <c r="C39" s="1">
        <f>IF('Team Scoring'!$R$3="X",'Team Scoring'!A24)</f>
        <v>510</v>
      </c>
      <c r="D39" s="1" t="str">
        <f>IF('Team Scoring'!$R$3="X",'Team Scoring'!B24)</f>
        <v>Charlotte Kellogg</v>
      </c>
      <c r="E39" s="50">
        <f>IF('Team Scoring'!$R$3="X",'Team Scoring'!D24)</f>
        <v>81</v>
      </c>
      <c r="F39" s="50">
        <f>IF('Team Scoring'!$R$3="X",'Team Scoring'!G24)</f>
        <v>139.75</v>
      </c>
      <c r="G39" s="50">
        <f>IF('Team Scoring'!$R$3="X",'Team Scoring'!I24)</f>
        <v>22.360000000000003</v>
      </c>
      <c r="H39" s="50">
        <f>IF('Team Scoring'!$R$3="X",'Team Scoring'!L24)</f>
        <v>57.5</v>
      </c>
      <c r="I39" s="50">
        <f>IF('Team Scoring'!$R$3="X",'Team Scoring'!N24)</f>
        <v>17.25</v>
      </c>
      <c r="J39" s="50">
        <f>IF('Team Scoring'!$R$3="X",'Team Scoring'!O24)</f>
        <v>48</v>
      </c>
      <c r="K39" s="50">
        <f>IF('Team Scoring'!$R$3="X",'Team Scoring'!Q24)</f>
        <v>14.399999999999999</v>
      </c>
      <c r="L39" s="50">
        <f>IF('Team Scoring'!$R$3="X",'Team Scoring'!R24)</f>
        <v>54.01</v>
      </c>
    </row>
    <row r="40" spans="2:12" ht="10.5">
      <c r="B40" s="3" t="s">
        <v>47</v>
      </c>
      <c r="C40" s="1">
        <f>IF('Team Scoring'!$R$3="X",'Team Scoring'!A42)</f>
        <v>514</v>
      </c>
      <c r="D40" s="1" t="str">
        <f>IF('Team Scoring'!$R$3="X",'Team Scoring'!B42)</f>
        <v>Rebecca Gross *</v>
      </c>
      <c r="E40" s="50">
        <f>IF('Team Scoring'!$R$3="X",'Team Scoring'!D42)</f>
        <v>84</v>
      </c>
      <c r="F40" s="50">
        <f>IF('Team Scoring'!$R$3="X",'Team Scoring'!G42)</f>
        <v>126</v>
      </c>
      <c r="G40" s="50">
        <f>IF('Team Scoring'!$R$3="X",'Team Scoring'!I42)</f>
        <v>20.160000000000004</v>
      </c>
      <c r="H40" s="50">
        <f>IF('Team Scoring'!$R$3="X",'Team Scoring'!L42)</f>
        <v>56.25</v>
      </c>
      <c r="I40" s="50">
        <f>IF('Team Scoring'!$R$3="X",'Team Scoring'!N42)</f>
        <v>16.875</v>
      </c>
      <c r="J40" s="50">
        <f>IF('Team Scoring'!$R$3="X",'Team Scoring'!O42)</f>
        <v>25</v>
      </c>
      <c r="K40" s="50">
        <f>IF('Team Scoring'!$R$3="X",'Team Scoring'!Q42)</f>
        <v>7.5</v>
      </c>
      <c r="L40" s="50">
        <f>IF('Team Scoring'!$R$3="X",'Team Scoring'!R42)</f>
        <v>44.535000000000004</v>
      </c>
    </row>
  </sheetData>
  <printOptions gridLines="1"/>
  <pageMargins left="0.25" right="0.046296296296296294" top="0.75" bottom="0.2949010654490107" header="0.1327054794520548" footer="0.3"/>
  <pageSetup orientation="portrait"/>
  <headerFooter alignWithMargins="0">
    <oddHeader>&amp;CINDIVIDUAL COMPETITION
ANRC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4" sqref="E4"/>
    </sheetView>
  </sheetViews>
  <sheetFormatPr defaultColWidth="9.140625" defaultRowHeight="15"/>
  <cols>
    <col min="1" max="1" width="43.00390625" style="12" customWidth="1"/>
    <col min="2" max="2" width="13.28125" style="28" customWidth="1"/>
    <col min="3" max="4" width="13.8515625" style="28" customWidth="1"/>
    <col min="5" max="5" width="13.00390625" style="28" customWidth="1"/>
    <col min="6" max="6" width="10.421875" style="28" customWidth="1"/>
    <col min="7" max="16384" width="9.140625" style="12" customWidth="1"/>
  </cols>
  <sheetData>
    <row r="1" spans="1:6" s="13" customFormat="1" ht="54.75" thickBot="1">
      <c r="A1" s="17" t="s">
        <v>22</v>
      </c>
      <c r="B1" s="26" t="s">
        <v>23</v>
      </c>
      <c r="C1" s="26" t="s">
        <v>24</v>
      </c>
      <c r="D1" s="26" t="s">
        <v>83</v>
      </c>
      <c r="E1" s="26" t="s">
        <v>84</v>
      </c>
      <c r="F1" s="26" t="s">
        <v>89</v>
      </c>
    </row>
    <row r="2" spans="1:7" ht="18.75" thickTop="1">
      <c r="A2" s="16" t="str">
        <f>IF('Team Scoring'!$R$3="X",'Team Scoring'!A48)</f>
        <v>SAVANNAH COLLEGE OF ART &amp; DESIGN</v>
      </c>
      <c r="B2" s="51">
        <f>IF('Team Scoring'!$R$3="X",'Team Scoring'!D57)</f>
        <v>183.1</v>
      </c>
      <c r="C2" s="51">
        <f>IF('Team Scoring'!$R$3="X",'Team Scoring'!I57)</f>
        <v>65.88000000000001</v>
      </c>
      <c r="D2" s="51">
        <f>IF('Team Scoring'!$R$3="X",'Team Scoring'!N57)</f>
        <v>48.412499999999994</v>
      </c>
      <c r="E2" s="51">
        <f>IF('Team Scoring'!$R$3="X",'Team Scoring'!Q57)</f>
        <v>50.099999999999994</v>
      </c>
      <c r="F2" s="51">
        <f>IF('Team Scoring'!$R$3="X",'Team Scoring'!R57)</f>
        <v>164.39249999999998</v>
      </c>
      <c r="G2" s="28"/>
    </row>
    <row r="3" spans="1:6" ht="18">
      <c r="A3" s="16" t="str">
        <f>IF('Team Scoring'!$R$3="X",'Team Scoring'!A31)</f>
        <v>VIRGINIA INTERMONT COLLEGE</v>
      </c>
      <c r="B3" s="51">
        <f>IF('Team Scoring'!$R$3="X",'Team Scoring'!D39)</f>
        <v>188</v>
      </c>
      <c r="C3" s="51">
        <f>IF('Team Scoring'!$R$3="X",'Team Scoring'!I39)</f>
        <v>54.52</v>
      </c>
      <c r="D3" s="51">
        <f>IF('Team Scoring'!$R$3="X",'Team Scoring'!N39)</f>
        <v>45.224999999999994</v>
      </c>
      <c r="E3" s="51">
        <f>IF('Team Scoring'!$R$3="X",'Team Scoring'!Q39)</f>
        <v>49.95</v>
      </c>
      <c r="F3" s="51">
        <f>IF('Team Scoring'!$R$3="X",'Team Scoring'!R39)</f>
        <v>149.695</v>
      </c>
    </row>
    <row r="4" spans="1:6" ht="18">
      <c r="A4" s="16" t="str">
        <f>IF('Team Scoring'!$R$3="X",'Team Scoring'!A69)</f>
        <v>SWEET BRIAR COLLEGE</v>
      </c>
      <c r="B4" s="51">
        <f>IF('Team Scoring'!$R$3="X",'Team Scoring'!D78)</f>
        <v>169</v>
      </c>
      <c r="C4" s="51">
        <f>IF('Team Scoring'!$R$3="X",'Team Scoring'!I78)</f>
        <v>64.96000000000001</v>
      </c>
      <c r="D4" s="51">
        <f>IF('Team Scoring'!$R$3="X",'Team Scoring'!N78)</f>
        <v>43.8375</v>
      </c>
      <c r="E4" s="51">
        <f>IF('Team Scoring'!$R$3="X",'Team Scoring'!Q78)</f>
        <v>48.75</v>
      </c>
      <c r="F4" s="51">
        <f>IF('Team Scoring'!$R$3="X",'Team Scoring'!R78)</f>
        <v>157.5475</v>
      </c>
    </row>
    <row r="5" spans="1:6" ht="18">
      <c r="A5" s="16" t="str">
        <f>IF('Team Scoring'!$R$3="X",'Team Scoring'!A3)</f>
        <v>CENTENARY COLLEGE</v>
      </c>
      <c r="B5" s="51">
        <f>IF('Team Scoring'!$R$3="X",'Team Scoring'!D11)</f>
        <v>174</v>
      </c>
      <c r="C5" s="51">
        <f>IF('Team Scoring'!$R$3="X",'Team Scoring'!I11)</f>
        <v>60.52000000000001</v>
      </c>
      <c r="D5" s="51">
        <f>IF('Team Scoring'!$R$3="X",'Team Scoring'!N11)</f>
        <v>40.425</v>
      </c>
      <c r="E5" s="51">
        <f>IF('Team Scoring'!$R$3="X",'Team Scoring'!Q11)</f>
        <v>48.15</v>
      </c>
      <c r="F5" s="51">
        <f>IF('Team Scoring'!$R$3="X",'Team Scoring'!R11)</f>
        <v>149.095</v>
      </c>
    </row>
    <row r="6" spans="1:6" s="16" customFormat="1" ht="18">
      <c r="A6" s="16" t="str">
        <f>IF('Team Scoring'!$R$3="X",'Team Scoring'!A80)</f>
        <v>UNIVERSITY OF VIRGINIA</v>
      </c>
      <c r="B6" s="51">
        <f>IF('Team Scoring'!$R$3="X",'Team Scoring'!D86)</f>
        <v>169</v>
      </c>
      <c r="C6" s="51">
        <f>IF('Team Scoring'!$R$3="X",'Team Scoring'!I86)</f>
        <v>62.96000000000001</v>
      </c>
      <c r="D6" s="51">
        <f>IF('Team Scoring'!$R$3="X",'Team Scoring'!N86)</f>
        <v>46.8</v>
      </c>
      <c r="E6" s="51">
        <f>IF('Team Scoring'!$R$3="X",'Team Scoring'!Q86)</f>
        <v>47.25</v>
      </c>
      <c r="F6" s="51">
        <f>IF('Team Scoring'!$R$3="X",'Team Scoring'!R86)</f>
        <v>157.01</v>
      </c>
    </row>
    <row r="7" spans="1:6" ht="18">
      <c r="A7" s="16" t="str">
        <f>IF('Team Scoring'!$R$3="X",'Team Scoring'!A21)</f>
        <v>GOUCHER COLLEGE</v>
      </c>
      <c r="B7" s="51">
        <f>IF('Team Scoring'!$R$3="X",'Team Scoring'!D29)</f>
        <v>191.1</v>
      </c>
      <c r="C7" s="51">
        <f>IF('Team Scoring'!$R$3="X",'Team Scoring'!I29)</f>
        <v>63.160000000000004</v>
      </c>
      <c r="D7" s="51">
        <f>IF('Team Scoring'!$R$3="X",'Team Scoring'!N29)</f>
        <v>44.1</v>
      </c>
      <c r="E7" s="51">
        <f>IF('Team Scoring'!$R$3="X",'Team Scoring'!Q29)</f>
        <v>45.6</v>
      </c>
      <c r="F7" s="51">
        <f>IF('Team Scoring'!$R$3="X",'Team Scoring'!R29)</f>
        <v>152.86</v>
      </c>
    </row>
    <row r="8" spans="1:6" ht="18">
      <c r="A8" s="16" t="str">
        <f>IF('Team Scoring'!$R$3="X",'Team Scoring'!A13)</f>
        <v>DELAWARE VALLEY COLLEGE</v>
      </c>
      <c r="B8" s="51">
        <f>IF('Team Scoring'!$R$3="X",'Team Scoring'!D19)</f>
        <v>143</v>
      </c>
      <c r="C8" s="51">
        <f>IF('Team Scoring'!$R$3="X",'Team Scoring'!I19)</f>
        <v>51.52</v>
      </c>
      <c r="D8" s="51">
        <f>IF('Team Scoring'!$R$3="X",'Team Scoring'!N19)</f>
        <v>37.8</v>
      </c>
      <c r="E8" s="51">
        <f>IF('Team Scoring'!$R$3="X",'Team Scoring'!Q19)</f>
        <v>41.25</v>
      </c>
      <c r="F8" s="51">
        <f>IF('Team Scoring'!$R$3="X",'Team Scoring'!R19)</f>
        <v>130.57</v>
      </c>
    </row>
    <row r="9" spans="1:6" ht="18">
      <c r="A9" s="16" t="str">
        <f>IF('Team Scoring'!$R$3="X",'Team Scoring'!A59)</f>
        <v>ST. ANDREWS PRESBYTERIAN COLLEGE</v>
      </c>
      <c r="B9" s="51">
        <f>IF('Team Scoring'!$R$3="X",'Team Scoring'!D67)</f>
        <v>182.1</v>
      </c>
      <c r="C9" s="51">
        <f>IF('Team Scoring'!$R$3="X",'Team Scoring'!I67)</f>
        <v>58</v>
      </c>
      <c r="D9" s="51">
        <f>IF('Team Scoring'!$R$3="X",'Team Scoring'!N67)</f>
        <v>42.375</v>
      </c>
      <c r="E9" s="51">
        <f>IF('Team Scoring'!$R$3="X",'Team Scoring'!Q67)</f>
        <v>40.65</v>
      </c>
      <c r="F9" s="51">
        <f>IF('Team Scoring'!$R$3="X",'Team Scoring'!R67)</f>
        <v>141.025</v>
      </c>
    </row>
    <row r="10" spans="1:6" ht="18">
      <c r="A10" s="16" t="str">
        <f>IF('Team Scoring'!$R$3="X",'Team Scoring'!A41)</f>
        <v>OTTERBEIN COLLEGE</v>
      </c>
      <c r="B10" s="51">
        <f>IF('Team Scoring'!$R$3="X",'Team Scoring'!D46)</f>
        <v>175</v>
      </c>
      <c r="C10" s="51">
        <f>IF('Team Scoring'!$R$3="X",'Team Scoring'!I46)</f>
        <v>46.52000000000001</v>
      </c>
      <c r="D10" s="51">
        <f>IF('Team Scoring'!$R$3="X",'Team Scoring'!N46)</f>
        <v>35.849999999999994</v>
      </c>
      <c r="E10" s="51">
        <f>IF('Team Scoring'!$R$3="X",'Team Scoring'!Q46)</f>
        <v>29.25</v>
      </c>
      <c r="F10" s="51">
        <f>IF('Team Scoring'!$R$3="X",'Team Scoring'!R46)</f>
        <v>111.62</v>
      </c>
    </row>
    <row r="11" spans="1:6" ht="18">
      <c r="A11" s="16"/>
      <c r="B11" s="27"/>
      <c r="C11" s="27"/>
      <c r="D11" s="27"/>
      <c r="E11" s="27"/>
      <c r="F11" s="27"/>
    </row>
    <row r="12" spans="1:6" ht="18.75" thickBot="1">
      <c r="A12" s="17"/>
      <c r="B12" s="26"/>
      <c r="C12" s="26"/>
      <c r="D12" s="26"/>
      <c r="E12" s="26"/>
      <c r="F12" s="26"/>
    </row>
    <row r="13" spans="1:6" ht="18.75" thickTop="1">
      <c r="A13" s="16"/>
      <c r="B13" s="27"/>
      <c r="C13" s="27"/>
      <c r="D13" s="27"/>
      <c r="E13" s="27"/>
      <c r="F13" s="27"/>
    </row>
    <row r="14" spans="1:6" ht="18">
      <c r="A14" s="16"/>
      <c r="B14" s="27"/>
      <c r="C14" s="27"/>
      <c r="D14" s="27"/>
      <c r="E14" s="27"/>
      <c r="F14" s="27"/>
    </row>
    <row r="15" spans="1:6" ht="18">
      <c r="A15" s="16"/>
      <c r="B15" s="27"/>
      <c r="C15" s="27"/>
      <c r="D15" s="27"/>
      <c r="E15" s="27"/>
      <c r="F15" s="27"/>
    </row>
    <row r="16" spans="1:6" ht="18">
      <c r="A16" s="16"/>
      <c r="B16" s="27"/>
      <c r="C16" s="27"/>
      <c r="D16" s="27"/>
      <c r="E16" s="27"/>
      <c r="F16" s="27"/>
    </row>
    <row r="17" spans="1:6" ht="18">
      <c r="A17" s="16"/>
      <c r="B17" s="27"/>
      <c r="C17" s="27"/>
      <c r="D17" s="27"/>
      <c r="E17" s="27"/>
      <c r="F17" s="27"/>
    </row>
    <row r="18" spans="1:6" ht="18">
      <c r="A18" s="16"/>
      <c r="B18" s="27"/>
      <c r="C18" s="27"/>
      <c r="D18" s="27"/>
      <c r="E18" s="27"/>
      <c r="F18" s="27"/>
    </row>
    <row r="19" spans="1:6" ht="18">
      <c r="A19" s="16"/>
      <c r="B19" s="27"/>
      <c r="C19" s="27"/>
      <c r="D19" s="27"/>
      <c r="E19" s="27"/>
      <c r="F19" s="27"/>
    </row>
    <row r="20" spans="1:6" ht="18">
      <c r="A20" s="16"/>
      <c r="B20" s="27"/>
      <c r="C20" s="27"/>
      <c r="D20" s="27"/>
      <c r="E20" s="27"/>
      <c r="F20" s="27"/>
    </row>
  </sheetData>
  <printOptions gridLines="1"/>
  <pageMargins left="0.7" right="0.7" top="0.75" bottom="0.75" header="0.3" footer="0.3"/>
  <pageSetup orientation="landscape" paperSize="9"/>
  <headerFooter alignWithMargins="0">
    <oddHeader>&amp;COVERALL TEAM COMPETITION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workbookViewId="0" topLeftCell="A1">
      <selection activeCell="B1" sqref="B1"/>
    </sheetView>
  </sheetViews>
  <sheetFormatPr defaultColWidth="11.421875" defaultRowHeight="15"/>
  <sheetData>
    <row r="1" spans="1:40" s="52" customFormat="1" ht="18">
      <c r="A1" s="52" t="s">
        <v>72</v>
      </c>
      <c r="B1" s="52">
        <v>509</v>
      </c>
      <c r="C1" s="52">
        <v>528</v>
      </c>
      <c r="D1" s="52">
        <v>536</v>
      </c>
      <c r="E1" s="52">
        <v>527</v>
      </c>
      <c r="F1" s="52">
        <v>521</v>
      </c>
      <c r="G1" s="52">
        <v>529</v>
      </c>
      <c r="H1" s="52">
        <v>516</v>
      </c>
      <c r="I1" s="52">
        <v>522</v>
      </c>
      <c r="J1" s="52">
        <v>501</v>
      </c>
      <c r="K1" s="52">
        <v>537</v>
      </c>
      <c r="L1" s="52">
        <v>510</v>
      </c>
      <c r="M1" s="52">
        <v>517</v>
      </c>
      <c r="N1" s="52">
        <v>506</v>
      </c>
      <c r="O1" s="52">
        <v>533</v>
      </c>
      <c r="P1" s="52">
        <v>523</v>
      </c>
      <c r="Q1" s="52">
        <v>502</v>
      </c>
      <c r="R1" s="52">
        <v>538</v>
      </c>
      <c r="S1" s="52">
        <v>511</v>
      </c>
      <c r="T1" s="52">
        <v>530</v>
      </c>
      <c r="U1" s="52">
        <v>518</v>
      </c>
      <c r="V1" s="52">
        <v>507</v>
      </c>
      <c r="W1" s="52">
        <v>512</v>
      </c>
      <c r="X1" s="52">
        <v>534</v>
      </c>
      <c r="Y1" s="52">
        <v>524</v>
      </c>
      <c r="Z1" s="52">
        <v>503</v>
      </c>
      <c r="AA1" s="52">
        <v>539</v>
      </c>
      <c r="AB1" s="52">
        <v>514</v>
      </c>
      <c r="AC1" s="52">
        <v>531</v>
      </c>
      <c r="AD1" s="52">
        <v>519</v>
      </c>
      <c r="AE1" s="52">
        <v>508</v>
      </c>
      <c r="AF1" s="52">
        <v>513</v>
      </c>
      <c r="AG1" s="52">
        <v>525</v>
      </c>
      <c r="AH1" s="52">
        <v>504</v>
      </c>
      <c r="AI1" s="52">
        <v>540</v>
      </c>
      <c r="AJ1" s="52">
        <v>515</v>
      </c>
      <c r="AK1" s="52">
        <v>532</v>
      </c>
      <c r="AL1" s="52">
        <v>520</v>
      </c>
      <c r="AM1" s="52">
        <v>505</v>
      </c>
      <c r="AN1" s="52">
        <v>535</v>
      </c>
    </row>
    <row r="2" ht="18">
      <c r="A2" s="52" t="s">
        <v>71</v>
      </c>
    </row>
    <row r="3" spans="1:40" ht="18">
      <c r="A3" s="52">
        <v>1</v>
      </c>
      <c r="B3">
        <v>6</v>
      </c>
      <c r="C3">
        <v>9</v>
      </c>
      <c r="D3">
        <v>8</v>
      </c>
      <c r="E3">
        <v>6.5</v>
      </c>
      <c r="F3">
        <v>8</v>
      </c>
      <c r="G3">
        <v>9.5</v>
      </c>
      <c r="H3">
        <v>8</v>
      </c>
      <c r="I3">
        <v>8.5</v>
      </c>
      <c r="J3">
        <v>8.5</v>
      </c>
      <c r="K3">
        <v>7</v>
      </c>
      <c r="L3">
        <v>6.5</v>
      </c>
      <c r="M3">
        <v>7.5</v>
      </c>
      <c r="N3">
        <v>9.5</v>
      </c>
      <c r="O3">
        <v>10</v>
      </c>
      <c r="P3">
        <v>6</v>
      </c>
      <c r="Q3">
        <v>9</v>
      </c>
      <c r="R3">
        <v>7</v>
      </c>
      <c r="S3">
        <v>5</v>
      </c>
      <c r="T3">
        <v>10</v>
      </c>
      <c r="U3">
        <v>8.5</v>
      </c>
      <c r="V3">
        <v>7</v>
      </c>
      <c r="W3">
        <v>8.5</v>
      </c>
      <c r="X3">
        <v>7</v>
      </c>
      <c r="Y3">
        <v>8.5</v>
      </c>
      <c r="Z3">
        <v>8</v>
      </c>
      <c r="AA3">
        <v>7</v>
      </c>
      <c r="AB3">
        <v>7.5</v>
      </c>
      <c r="AC3">
        <v>8</v>
      </c>
      <c r="AD3">
        <v>8.5</v>
      </c>
      <c r="AE3">
        <v>8.5</v>
      </c>
      <c r="AF3">
        <v>9</v>
      </c>
      <c r="AG3">
        <v>9</v>
      </c>
      <c r="AH3">
        <v>7</v>
      </c>
      <c r="AI3" t="s">
        <v>75</v>
      </c>
      <c r="AJ3">
        <v>7.5</v>
      </c>
      <c r="AK3">
        <v>9</v>
      </c>
      <c r="AL3">
        <v>8</v>
      </c>
      <c r="AM3">
        <v>7.5</v>
      </c>
      <c r="AN3">
        <v>7.5</v>
      </c>
    </row>
    <row r="4" spans="1:40" ht="18">
      <c r="A4" s="52">
        <v>2</v>
      </c>
      <c r="B4">
        <v>7</v>
      </c>
      <c r="C4">
        <v>8</v>
      </c>
      <c r="D4">
        <v>6.5</v>
      </c>
      <c r="E4">
        <v>7</v>
      </c>
      <c r="F4">
        <v>7.5</v>
      </c>
      <c r="G4">
        <v>9</v>
      </c>
      <c r="H4">
        <v>7</v>
      </c>
      <c r="I4">
        <v>8.5</v>
      </c>
      <c r="J4">
        <v>7.5</v>
      </c>
      <c r="K4">
        <v>7.5</v>
      </c>
      <c r="L4">
        <v>6.5</v>
      </c>
      <c r="M4">
        <v>7</v>
      </c>
      <c r="N4">
        <v>7</v>
      </c>
      <c r="O4">
        <v>9</v>
      </c>
      <c r="P4">
        <v>6</v>
      </c>
      <c r="Q4">
        <v>8</v>
      </c>
      <c r="R4">
        <v>8</v>
      </c>
      <c r="S4">
        <v>7</v>
      </c>
      <c r="T4">
        <v>8</v>
      </c>
      <c r="U4">
        <v>8.5</v>
      </c>
      <c r="V4">
        <v>6</v>
      </c>
      <c r="W4">
        <v>7</v>
      </c>
      <c r="X4">
        <v>7.5</v>
      </c>
      <c r="Y4">
        <v>8</v>
      </c>
      <c r="Z4">
        <v>7.5</v>
      </c>
      <c r="AA4">
        <v>7</v>
      </c>
      <c r="AB4">
        <v>7.5</v>
      </c>
      <c r="AC4">
        <v>8.5</v>
      </c>
      <c r="AD4">
        <v>8.5</v>
      </c>
      <c r="AE4">
        <v>9</v>
      </c>
      <c r="AF4">
        <v>8.5</v>
      </c>
      <c r="AG4">
        <v>9</v>
      </c>
      <c r="AH4">
        <v>8.5</v>
      </c>
      <c r="AI4">
        <v>8.5</v>
      </c>
      <c r="AJ4">
        <v>8</v>
      </c>
      <c r="AK4">
        <v>9</v>
      </c>
      <c r="AL4">
        <v>8</v>
      </c>
      <c r="AM4">
        <v>7.5</v>
      </c>
      <c r="AN4">
        <v>7.5</v>
      </c>
    </row>
    <row r="5" spans="1:40" ht="18">
      <c r="A5" s="52">
        <v>3</v>
      </c>
      <c r="B5">
        <v>6</v>
      </c>
      <c r="C5">
        <v>7</v>
      </c>
      <c r="D5">
        <v>6.5</v>
      </c>
      <c r="E5">
        <v>6</v>
      </c>
      <c r="F5">
        <v>4.5</v>
      </c>
      <c r="G5">
        <v>7.5</v>
      </c>
      <c r="H5">
        <v>7</v>
      </c>
      <c r="I5">
        <v>6</v>
      </c>
      <c r="J5">
        <v>8</v>
      </c>
      <c r="K5">
        <v>5</v>
      </c>
      <c r="L5">
        <v>4</v>
      </c>
      <c r="M5">
        <v>8.5</v>
      </c>
      <c r="N5">
        <v>7</v>
      </c>
      <c r="O5">
        <v>9</v>
      </c>
      <c r="P5">
        <v>7</v>
      </c>
      <c r="Q5">
        <v>8.5</v>
      </c>
      <c r="R5">
        <v>7</v>
      </c>
      <c r="S5">
        <v>7</v>
      </c>
      <c r="T5">
        <v>7.5</v>
      </c>
      <c r="U5">
        <v>9</v>
      </c>
      <c r="V5">
        <v>8</v>
      </c>
      <c r="W5">
        <v>9</v>
      </c>
      <c r="X5">
        <v>7</v>
      </c>
      <c r="Y5">
        <v>6.5</v>
      </c>
      <c r="Z5">
        <v>8</v>
      </c>
      <c r="AA5">
        <v>6</v>
      </c>
      <c r="AB5">
        <v>6</v>
      </c>
      <c r="AC5">
        <v>9</v>
      </c>
      <c r="AD5">
        <v>7.5</v>
      </c>
      <c r="AE5">
        <v>6</v>
      </c>
      <c r="AF5">
        <v>8.5</v>
      </c>
      <c r="AG5">
        <v>8</v>
      </c>
      <c r="AH5">
        <v>10</v>
      </c>
      <c r="AI5">
        <v>9</v>
      </c>
      <c r="AJ5">
        <v>8</v>
      </c>
      <c r="AK5">
        <v>8.5</v>
      </c>
      <c r="AL5">
        <v>10</v>
      </c>
      <c r="AM5">
        <v>8</v>
      </c>
      <c r="AN5">
        <v>8.5</v>
      </c>
    </row>
    <row r="6" spans="1:40" ht="18">
      <c r="A6" s="52">
        <v>4</v>
      </c>
      <c r="B6">
        <v>6.5</v>
      </c>
      <c r="C6">
        <v>8.5</v>
      </c>
      <c r="D6">
        <v>7.5</v>
      </c>
      <c r="E6">
        <v>7</v>
      </c>
      <c r="F6">
        <v>7</v>
      </c>
      <c r="G6">
        <v>9</v>
      </c>
      <c r="H6">
        <v>6.5</v>
      </c>
      <c r="I6">
        <v>8</v>
      </c>
      <c r="J6">
        <v>8.5</v>
      </c>
      <c r="K6">
        <v>7</v>
      </c>
      <c r="L6">
        <v>7</v>
      </c>
      <c r="M6">
        <v>7.5</v>
      </c>
      <c r="N6">
        <v>7.5</v>
      </c>
      <c r="O6">
        <v>10</v>
      </c>
      <c r="P6">
        <v>6</v>
      </c>
      <c r="Q6">
        <v>8.5</v>
      </c>
      <c r="R6">
        <v>7</v>
      </c>
      <c r="S6">
        <v>7</v>
      </c>
      <c r="T6">
        <v>9</v>
      </c>
      <c r="U6">
        <v>9</v>
      </c>
      <c r="V6">
        <v>6.5</v>
      </c>
      <c r="W6">
        <v>9</v>
      </c>
      <c r="X6">
        <v>7.5</v>
      </c>
      <c r="Y6">
        <v>7</v>
      </c>
      <c r="Z6">
        <v>7</v>
      </c>
      <c r="AA6">
        <v>7</v>
      </c>
      <c r="AB6">
        <v>7</v>
      </c>
      <c r="AC6">
        <v>9</v>
      </c>
      <c r="AD6">
        <v>7</v>
      </c>
      <c r="AE6">
        <v>7.5</v>
      </c>
      <c r="AF6">
        <v>8</v>
      </c>
      <c r="AG6">
        <v>9</v>
      </c>
      <c r="AH6">
        <v>9</v>
      </c>
      <c r="AI6">
        <v>8.5</v>
      </c>
      <c r="AJ6">
        <v>7.5</v>
      </c>
      <c r="AK6">
        <v>10</v>
      </c>
      <c r="AL6">
        <v>8.5</v>
      </c>
      <c r="AM6">
        <v>7.5</v>
      </c>
      <c r="AN6">
        <v>7</v>
      </c>
    </row>
    <row r="7" spans="1:40" ht="18">
      <c r="A7" s="52">
        <v>5</v>
      </c>
      <c r="B7">
        <v>7.5</v>
      </c>
      <c r="C7">
        <v>5</v>
      </c>
      <c r="D7">
        <v>5</v>
      </c>
      <c r="E7">
        <v>4</v>
      </c>
      <c r="F7">
        <v>5</v>
      </c>
      <c r="G7">
        <v>8</v>
      </c>
      <c r="H7">
        <v>5</v>
      </c>
      <c r="I7">
        <v>7</v>
      </c>
      <c r="J7">
        <v>8</v>
      </c>
      <c r="K7">
        <v>7.5</v>
      </c>
      <c r="L7">
        <v>6</v>
      </c>
      <c r="M7">
        <v>7</v>
      </c>
      <c r="N7">
        <v>8</v>
      </c>
      <c r="O7">
        <v>8</v>
      </c>
      <c r="P7">
        <v>7.5</v>
      </c>
      <c r="Q7">
        <v>7.5</v>
      </c>
      <c r="R7">
        <v>4</v>
      </c>
      <c r="S7">
        <v>7</v>
      </c>
      <c r="T7">
        <v>10</v>
      </c>
      <c r="U7">
        <v>10</v>
      </c>
      <c r="V7">
        <v>7</v>
      </c>
      <c r="W7">
        <v>8</v>
      </c>
      <c r="X7">
        <v>7</v>
      </c>
      <c r="Y7">
        <v>7.5</v>
      </c>
      <c r="Z7">
        <v>8</v>
      </c>
      <c r="AA7">
        <v>6</v>
      </c>
      <c r="AB7">
        <v>5</v>
      </c>
      <c r="AC7">
        <v>6</v>
      </c>
      <c r="AD7">
        <v>8.5</v>
      </c>
      <c r="AE7">
        <v>7.5</v>
      </c>
      <c r="AF7">
        <v>8.5</v>
      </c>
      <c r="AG7">
        <v>8</v>
      </c>
      <c r="AH7">
        <v>9</v>
      </c>
      <c r="AI7">
        <v>9.5</v>
      </c>
      <c r="AJ7">
        <v>7</v>
      </c>
      <c r="AK7">
        <v>10</v>
      </c>
      <c r="AL7">
        <v>8</v>
      </c>
      <c r="AM7">
        <v>8</v>
      </c>
      <c r="AN7">
        <v>7</v>
      </c>
    </row>
    <row r="8" spans="1:40" ht="18">
      <c r="A8" s="52">
        <v>6</v>
      </c>
      <c r="B8">
        <v>6.5</v>
      </c>
      <c r="C8">
        <v>6.5</v>
      </c>
      <c r="D8">
        <v>7.5</v>
      </c>
      <c r="E8">
        <v>6</v>
      </c>
      <c r="F8">
        <v>4.5</v>
      </c>
      <c r="G8">
        <v>8.5</v>
      </c>
      <c r="H8">
        <v>9</v>
      </c>
      <c r="I8">
        <v>5</v>
      </c>
      <c r="J8">
        <v>9</v>
      </c>
      <c r="K8">
        <v>7</v>
      </c>
      <c r="L8">
        <v>7</v>
      </c>
      <c r="M8">
        <v>6</v>
      </c>
      <c r="N8">
        <v>6.5</v>
      </c>
      <c r="O8">
        <v>8</v>
      </c>
      <c r="P8">
        <v>5</v>
      </c>
      <c r="Q8">
        <v>7.5</v>
      </c>
      <c r="R8">
        <v>4</v>
      </c>
      <c r="S8">
        <v>7</v>
      </c>
      <c r="T8">
        <v>8.5</v>
      </c>
      <c r="U8">
        <v>4</v>
      </c>
      <c r="V8">
        <v>7.5</v>
      </c>
      <c r="W8">
        <v>8</v>
      </c>
      <c r="X8">
        <v>9</v>
      </c>
      <c r="Y8">
        <v>7</v>
      </c>
      <c r="Z8">
        <v>7.5</v>
      </c>
      <c r="AA8">
        <v>8</v>
      </c>
      <c r="AB8">
        <v>1</v>
      </c>
      <c r="AC8">
        <v>5</v>
      </c>
      <c r="AD8">
        <v>8</v>
      </c>
      <c r="AE8">
        <v>5.5</v>
      </c>
      <c r="AF8">
        <v>7.5</v>
      </c>
      <c r="AG8">
        <v>8</v>
      </c>
      <c r="AH8">
        <v>9.5</v>
      </c>
      <c r="AI8">
        <v>6</v>
      </c>
      <c r="AJ8">
        <v>7</v>
      </c>
      <c r="AK8">
        <v>8.5</v>
      </c>
      <c r="AL8">
        <v>8.5</v>
      </c>
      <c r="AM8">
        <v>7</v>
      </c>
      <c r="AN8">
        <v>8</v>
      </c>
    </row>
    <row r="9" spans="1:40" ht="18">
      <c r="A9" s="52">
        <v>7</v>
      </c>
      <c r="B9">
        <v>6.5</v>
      </c>
      <c r="C9">
        <v>7.5</v>
      </c>
      <c r="D9">
        <v>8</v>
      </c>
      <c r="E9">
        <v>5.5</v>
      </c>
      <c r="F9">
        <v>8</v>
      </c>
      <c r="G9">
        <v>8.5</v>
      </c>
      <c r="H9">
        <v>6.5</v>
      </c>
      <c r="I9">
        <v>6</v>
      </c>
      <c r="J9">
        <v>7</v>
      </c>
      <c r="K9">
        <v>5.5</v>
      </c>
      <c r="L9">
        <v>7</v>
      </c>
      <c r="M9">
        <v>5</v>
      </c>
      <c r="N9">
        <v>7</v>
      </c>
      <c r="O9">
        <v>10</v>
      </c>
      <c r="P9">
        <v>7</v>
      </c>
      <c r="Q9">
        <v>9</v>
      </c>
      <c r="R9">
        <v>5</v>
      </c>
      <c r="S9">
        <v>6</v>
      </c>
      <c r="T9">
        <v>6</v>
      </c>
      <c r="U9">
        <v>9</v>
      </c>
      <c r="V9">
        <v>5</v>
      </c>
      <c r="W9">
        <v>8</v>
      </c>
      <c r="X9">
        <v>7</v>
      </c>
      <c r="Y9">
        <v>7.5</v>
      </c>
      <c r="Z9">
        <v>8</v>
      </c>
      <c r="AA9">
        <v>5</v>
      </c>
      <c r="AB9">
        <v>5</v>
      </c>
      <c r="AC9">
        <v>7</v>
      </c>
      <c r="AD9">
        <v>9</v>
      </c>
      <c r="AE9">
        <v>6.5</v>
      </c>
      <c r="AF9">
        <v>9</v>
      </c>
      <c r="AG9">
        <v>6</v>
      </c>
      <c r="AH9">
        <v>7</v>
      </c>
      <c r="AI9">
        <v>7.5</v>
      </c>
      <c r="AJ9">
        <v>5</v>
      </c>
      <c r="AK9">
        <v>8.5</v>
      </c>
      <c r="AL9">
        <v>10</v>
      </c>
      <c r="AM9">
        <v>5</v>
      </c>
      <c r="AN9">
        <v>8.5</v>
      </c>
    </row>
    <row r="10" spans="1:40" ht="18">
      <c r="A10" s="52">
        <v>8</v>
      </c>
      <c r="B10">
        <v>7</v>
      </c>
      <c r="C10">
        <v>8</v>
      </c>
      <c r="D10">
        <v>8</v>
      </c>
      <c r="E10">
        <v>6.5</v>
      </c>
      <c r="F10">
        <v>7</v>
      </c>
      <c r="G10">
        <v>9.5</v>
      </c>
      <c r="H10">
        <v>7.5</v>
      </c>
      <c r="I10">
        <v>6.5</v>
      </c>
      <c r="J10">
        <v>9.5</v>
      </c>
      <c r="K10">
        <v>7.5</v>
      </c>
      <c r="L10">
        <v>7</v>
      </c>
      <c r="M10">
        <v>8</v>
      </c>
      <c r="N10">
        <v>8</v>
      </c>
      <c r="O10">
        <v>8.5</v>
      </c>
      <c r="P10">
        <v>3</v>
      </c>
      <c r="Q10">
        <v>9</v>
      </c>
      <c r="R10">
        <v>8</v>
      </c>
      <c r="S10">
        <v>6</v>
      </c>
      <c r="T10">
        <v>9.5</v>
      </c>
      <c r="U10">
        <v>8</v>
      </c>
      <c r="V10">
        <v>6.5</v>
      </c>
      <c r="W10">
        <v>10</v>
      </c>
      <c r="X10">
        <v>7.5</v>
      </c>
      <c r="Y10">
        <v>8</v>
      </c>
      <c r="Z10">
        <v>7.5</v>
      </c>
      <c r="AA10">
        <v>8</v>
      </c>
      <c r="AB10">
        <v>7</v>
      </c>
      <c r="AC10">
        <v>7.5</v>
      </c>
      <c r="AD10">
        <v>8</v>
      </c>
      <c r="AE10">
        <v>8</v>
      </c>
      <c r="AF10">
        <v>10</v>
      </c>
      <c r="AG10">
        <v>9</v>
      </c>
      <c r="AH10">
        <v>10</v>
      </c>
      <c r="AI10">
        <v>8.5</v>
      </c>
      <c r="AJ10">
        <v>7</v>
      </c>
      <c r="AK10">
        <v>8</v>
      </c>
      <c r="AL10">
        <v>10</v>
      </c>
      <c r="AM10">
        <v>6.5</v>
      </c>
      <c r="AN10">
        <v>8.5</v>
      </c>
    </row>
    <row r="11" spans="1:40" ht="18">
      <c r="A11" s="52">
        <v>9</v>
      </c>
      <c r="B11">
        <v>7.5</v>
      </c>
      <c r="C11">
        <v>6</v>
      </c>
      <c r="D11">
        <v>6</v>
      </c>
      <c r="E11">
        <v>6</v>
      </c>
      <c r="F11">
        <v>5</v>
      </c>
      <c r="G11">
        <v>9</v>
      </c>
      <c r="H11">
        <v>9</v>
      </c>
      <c r="I11">
        <v>5</v>
      </c>
      <c r="J11">
        <v>8.5</v>
      </c>
      <c r="K11">
        <v>8</v>
      </c>
      <c r="L11">
        <v>6.5</v>
      </c>
      <c r="M11">
        <v>6</v>
      </c>
      <c r="N11">
        <v>7</v>
      </c>
      <c r="O11">
        <v>9</v>
      </c>
      <c r="P11">
        <v>8</v>
      </c>
      <c r="Q11">
        <v>7.5</v>
      </c>
      <c r="R11">
        <v>7.5</v>
      </c>
      <c r="S11">
        <v>9</v>
      </c>
      <c r="T11">
        <v>8</v>
      </c>
      <c r="U11">
        <v>9</v>
      </c>
      <c r="V11">
        <v>6</v>
      </c>
      <c r="W11">
        <v>10</v>
      </c>
      <c r="X11">
        <v>8</v>
      </c>
      <c r="Y11">
        <v>7</v>
      </c>
      <c r="Z11">
        <v>8.5</v>
      </c>
      <c r="AA11">
        <v>7</v>
      </c>
      <c r="AB11">
        <v>6</v>
      </c>
      <c r="AC11">
        <v>7</v>
      </c>
      <c r="AD11">
        <v>8</v>
      </c>
      <c r="AE11">
        <v>8.5</v>
      </c>
      <c r="AF11">
        <v>9</v>
      </c>
      <c r="AG11">
        <v>8.5</v>
      </c>
      <c r="AH11">
        <v>8</v>
      </c>
      <c r="AI11">
        <v>7.5</v>
      </c>
      <c r="AJ11">
        <v>7.5</v>
      </c>
      <c r="AK11">
        <v>8.5</v>
      </c>
      <c r="AL11">
        <v>8</v>
      </c>
      <c r="AM11">
        <v>7.5</v>
      </c>
      <c r="AN11">
        <v>9</v>
      </c>
    </row>
    <row r="12" spans="1:40" ht="18">
      <c r="A12" s="52">
        <v>10</v>
      </c>
      <c r="B12">
        <v>6.5</v>
      </c>
      <c r="C12">
        <v>2</v>
      </c>
      <c r="D12">
        <v>7.5</v>
      </c>
      <c r="E12">
        <v>6</v>
      </c>
      <c r="F12">
        <v>5</v>
      </c>
      <c r="G12">
        <v>8</v>
      </c>
      <c r="H12">
        <v>7.5</v>
      </c>
      <c r="I12">
        <v>3</v>
      </c>
      <c r="J12">
        <v>8.5</v>
      </c>
      <c r="K12">
        <v>7</v>
      </c>
      <c r="L12">
        <v>5</v>
      </c>
      <c r="M12">
        <v>7</v>
      </c>
      <c r="N12">
        <v>6.5</v>
      </c>
      <c r="O12">
        <v>9.5</v>
      </c>
      <c r="P12">
        <v>7</v>
      </c>
      <c r="Q12">
        <v>9</v>
      </c>
      <c r="R12">
        <v>7.5</v>
      </c>
      <c r="S12">
        <v>7</v>
      </c>
      <c r="T12">
        <v>9.5</v>
      </c>
      <c r="U12">
        <v>7.5</v>
      </c>
      <c r="V12">
        <v>2</v>
      </c>
      <c r="W12">
        <v>9</v>
      </c>
      <c r="X12">
        <v>7</v>
      </c>
      <c r="Y12">
        <v>6</v>
      </c>
      <c r="Z12">
        <v>8</v>
      </c>
      <c r="AA12">
        <v>1</v>
      </c>
      <c r="AB12">
        <v>5</v>
      </c>
      <c r="AC12">
        <v>8</v>
      </c>
      <c r="AD12">
        <v>9</v>
      </c>
      <c r="AE12">
        <v>2</v>
      </c>
      <c r="AF12">
        <v>8</v>
      </c>
      <c r="AG12">
        <v>8.5</v>
      </c>
      <c r="AH12">
        <v>8.5</v>
      </c>
      <c r="AI12">
        <v>5</v>
      </c>
      <c r="AJ12">
        <v>3</v>
      </c>
      <c r="AK12">
        <v>8.5</v>
      </c>
      <c r="AL12">
        <v>10</v>
      </c>
      <c r="AM12">
        <v>7.5</v>
      </c>
      <c r="AN12">
        <v>7</v>
      </c>
    </row>
    <row r="13" spans="1:40" ht="18">
      <c r="A13" s="52">
        <v>11</v>
      </c>
      <c r="B13">
        <v>2</v>
      </c>
      <c r="C13">
        <v>6.5</v>
      </c>
      <c r="D13">
        <v>7</v>
      </c>
      <c r="E13">
        <v>6</v>
      </c>
      <c r="F13">
        <v>5</v>
      </c>
      <c r="G13">
        <v>7.5</v>
      </c>
      <c r="H13">
        <v>3</v>
      </c>
      <c r="I13">
        <v>6</v>
      </c>
      <c r="J13">
        <v>8</v>
      </c>
      <c r="K13">
        <v>6.5</v>
      </c>
      <c r="L13">
        <v>5</v>
      </c>
      <c r="M13">
        <v>7</v>
      </c>
      <c r="N13">
        <v>6</v>
      </c>
      <c r="O13">
        <v>9</v>
      </c>
      <c r="P13">
        <v>6</v>
      </c>
      <c r="Q13">
        <v>8.5</v>
      </c>
      <c r="R13">
        <v>7</v>
      </c>
      <c r="S13">
        <v>6</v>
      </c>
      <c r="T13">
        <v>6.5</v>
      </c>
      <c r="U13">
        <v>6.5</v>
      </c>
      <c r="V13">
        <v>3</v>
      </c>
      <c r="W13">
        <v>7</v>
      </c>
      <c r="X13">
        <v>7.5</v>
      </c>
      <c r="Y13">
        <v>7</v>
      </c>
      <c r="Z13">
        <v>8</v>
      </c>
      <c r="AA13">
        <v>6</v>
      </c>
      <c r="AB13">
        <v>6</v>
      </c>
      <c r="AC13">
        <v>9</v>
      </c>
      <c r="AD13">
        <v>7</v>
      </c>
      <c r="AE13">
        <v>6</v>
      </c>
      <c r="AF13">
        <v>7.5</v>
      </c>
      <c r="AG13">
        <v>8</v>
      </c>
      <c r="AH13">
        <v>9</v>
      </c>
      <c r="AI13">
        <v>8</v>
      </c>
      <c r="AJ13">
        <v>6</v>
      </c>
      <c r="AK13">
        <v>8.5</v>
      </c>
      <c r="AL13">
        <v>7.5</v>
      </c>
      <c r="AM13">
        <v>2</v>
      </c>
      <c r="AN13">
        <v>7</v>
      </c>
    </row>
    <row r="14" spans="1:40" ht="18">
      <c r="A14" s="52">
        <v>12</v>
      </c>
      <c r="B14">
        <v>5.5</v>
      </c>
      <c r="C14">
        <v>0</v>
      </c>
      <c r="D14">
        <v>7</v>
      </c>
      <c r="E14">
        <v>6.5</v>
      </c>
      <c r="F14">
        <v>4.5</v>
      </c>
      <c r="G14">
        <v>8</v>
      </c>
      <c r="H14">
        <v>8</v>
      </c>
      <c r="I14">
        <v>0</v>
      </c>
      <c r="J14">
        <v>9</v>
      </c>
      <c r="K14">
        <v>7</v>
      </c>
      <c r="L14">
        <v>6.5</v>
      </c>
      <c r="M14">
        <v>7</v>
      </c>
      <c r="N14">
        <v>6.5</v>
      </c>
      <c r="O14">
        <v>9</v>
      </c>
      <c r="P14">
        <v>6</v>
      </c>
      <c r="Q14">
        <v>9</v>
      </c>
      <c r="R14">
        <v>7.5</v>
      </c>
      <c r="S14">
        <v>7.5</v>
      </c>
      <c r="T14">
        <v>9</v>
      </c>
      <c r="U14">
        <v>8</v>
      </c>
      <c r="V14">
        <v>6</v>
      </c>
      <c r="W14">
        <v>9</v>
      </c>
      <c r="X14">
        <v>8</v>
      </c>
      <c r="Y14">
        <v>6</v>
      </c>
      <c r="Z14">
        <v>8.5</v>
      </c>
      <c r="AA14">
        <v>7</v>
      </c>
      <c r="AB14">
        <v>1</v>
      </c>
      <c r="AC14">
        <v>8.5</v>
      </c>
      <c r="AD14">
        <v>9</v>
      </c>
      <c r="AE14">
        <v>7</v>
      </c>
      <c r="AF14">
        <v>8</v>
      </c>
      <c r="AG14">
        <v>8.5</v>
      </c>
      <c r="AH14">
        <v>8.5</v>
      </c>
      <c r="AI14">
        <v>7</v>
      </c>
      <c r="AJ14">
        <v>5</v>
      </c>
      <c r="AK14">
        <v>9</v>
      </c>
      <c r="AL14">
        <v>9.5</v>
      </c>
      <c r="AM14">
        <v>7</v>
      </c>
      <c r="AN14">
        <v>7</v>
      </c>
    </row>
    <row r="15" spans="1:40" ht="18">
      <c r="A15" s="52">
        <v>13</v>
      </c>
      <c r="B15">
        <v>7</v>
      </c>
      <c r="C15">
        <v>0</v>
      </c>
      <c r="D15">
        <v>8</v>
      </c>
      <c r="E15">
        <v>7</v>
      </c>
      <c r="F15">
        <v>6.5</v>
      </c>
      <c r="G15">
        <v>8</v>
      </c>
      <c r="H15">
        <v>8.5</v>
      </c>
      <c r="I15">
        <v>3</v>
      </c>
      <c r="J15">
        <v>9</v>
      </c>
      <c r="K15">
        <v>8</v>
      </c>
      <c r="L15">
        <v>6.5</v>
      </c>
      <c r="M15">
        <v>6.5</v>
      </c>
      <c r="N15">
        <v>3</v>
      </c>
      <c r="O15">
        <v>8</v>
      </c>
      <c r="P15">
        <v>2</v>
      </c>
      <c r="Q15">
        <v>1</v>
      </c>
      <c r="R15">
        <v>7</v>
      </c>
      <c r="S15">
        <v>8</v>
      </c>
      <c r="T15">
        <v>9</v>
      </c>
      <c r="U15">
        <v>9</v>
      </c>
      <c r="V15">
        <v>6</v>
      </c>
      <c r="W15">
        <v>9</v>
      </c>
      <c r="X15">
        <v>9</v>
      </c>
      <c r="Y15">
        <v>7</v>
      </c>
      <c r="Z15">
        <v>9</v>
      </c>
      <c r="AA15">
        <v>6</v>
      </c>
      <c r="AB15">
        <v>1</v>
      </c>
      <c r="AC15">
        <v>8</v>
      </c>
      <c r="AD15">
        <v>8.5</v>
      </c>
      <c r="AE15">
        <v>7</v>
      </c>
      <c r="AF15">
        <v>9</v>
      </c>
      <c r="AG15">
        <v>7</v>
      </c>
      <c r="AH15">
        <v>7.5</v>
      </c>
      <c r="AI15">
        <v>8</v>
      </c>
      <c r="AJ15">
        <v>7</v>
      </c>
      <c r="AK15">
        <v>10</v>
      </c>
      <c r="AL15">
        <v>9</v>
      </c>
      <c r="AM15">
        <v>7.5</v>
      </c>
      <c r="AN15">
        <v>8</v>
      </c>
    </row>
    <row r="16" spans="1:40" ht="18">
      <c r="A16" s="52">
        <v>14</v>
      </c>
      <c r="B16">
        <v>7.5</v>
      </c>
      <c r="C16">
        <v>6.5</v>
      </c>
      <c r="D16">
        <v>6.5</v>
      </c>
      <c r="E16">
        <v>7.5</v>
      </c>
      <c r="F16">
        <v>6.5</v>
      </c>
      <c r="G16">
        <v>9</v>
      </c>
      <c r="H16">
        <v>8.5</v>
      </c>
      <c r="I16">
        <v>3</v>
      </c>
      <c r="J16">
        <v>8</v>
      </c>
      <c r="K16">
        <v>4</v>
      </c>
      <c r="L16">
        <v>7</v>
      </c>
      <c r="M16">
        <v>8</v>
      </c>
      <c r="N16">
        <v>6</v>
      </c>
      <c r="O16">
        <v>8</v>
      </c>
      <c r="P16">
        <v>7</v>
      </c>
      <c r="Q16">
        <v>7</v>
      </c>
      <c r="R16">
        <v>8</v>
      </c>
      <c r="S16">
        <v>8</v>
      </c>
      <c r="T16">
        <v>9</v>
      </c>
      <c r="U16">
        <v>9</v>
      </c>
      <c r="V16">
        <v>6</v>
      </c>
      <c r="W16">
        <v>7</v>
      </c>
      <c r="X16">
        <v>9</v>
      </c>
      <c r="Y16">
        <v>7</v>
      </c>
      <c r="Z16">
        <v>7</v>
      </c>
      <c r="AA16">
        <v>6</v>
      </c>
      <c r="AB16">
        <v>6</v>
      </c>
      <c r="AC16">
        <v>9</v>
      </c>
      <c r="AD16">
        <v>10</v>
      </c>
      <c r="AE16">
        <v>6</v>
      </c>
      <c r="AF16">
        <v>9</v>
      </c>
      <c r="AG16">
        <v>9</v>
      </c>
      <c r="AH16">
        <v>8</v>
      </c>
      <c r="AI16">
        <v>8</v>
      </c>
      <c r="AJ16">
        <v>6</v>
      </c>
      <c r="AK16">
        <v>10</v>
      </c>
      <c r="AL16">
        <v>9</v>
      </c>
      <c r="AM16">
        <v>4</v>
      </c>
      <c r="AN16">
        <v>8</v>
      </c>
    </row>
    <row r="17" spans="1:40" ht="18">
      <c r="A17" s="52">
        <v>15</v>
      </c>
      <c r="B17">
        <v>1</v>
      </c>
      <c r="C17">
        <v>4.5</v>
      </c>
      <c r="D17">
        <v>6.5</v>
      </c>
      <c r="E17">
        <v>6.5</v>
      </c>
      <c r="F17">
        <v>2</v>
      </c>
      <c r="G17">
        <v>9</v>
      </c>
      <c r="H17">
        <v>8.5</v>
      </c>
      <c r="I17">
        <v>6.5</v>
      </c>
      <c r="J17">
        <v>7.5</v>
      </c>
      <c r="K17">
        <v>2</v>
      </c>
      <c r="L17">
        <v>7</v>
      </c>
      <c r="M17">
        <v>7</v>
      </c>
      <c r="N17">
        <v>2</v>
      </c>
      <c r="O17">
        <v>9</v>
      </c>
      <c r="P17">
        <v>6</v>
      </c>
      <c r="Q17">
        <v>6</v>
      </c>
      <c r="R17">
        <v>8</v>
      </c>
      <c r="S17">
        <v>3</v>
      </c>
      <c r="T17">
        <v>4</v>
      </c>
      <c r="U17">
        <v>8</v>
      </c>
      <c r="V17">
        <v>6</v>
      </c>
      <c r="W17">
        <v>7.5</v>
      </c>
      <c r="X17">
        <v>8.5</v>
      </c>
      <c r="Y17">
        <v>7</v>
      </c>
      <c r="Z17">
        <v>9</v>
      </c>
      <c r="AA17">
        <v>5</v>
      </c>
      <c r="AB17">
        <v>2</v>
      </c>
      <c r="AC17">
        <v>8.5</v>
      </c>
      <c r="AD17">
        <v>9.5</v>
      </c>
      <c r="AE17">
        <v>7.5</v>
      </c>
      <c r="AF17">
        <v>7.5</v>
      </c>
      <c r="AG17">
        <v>7.5</v>
      </c>
      <c r="AH17">
        <v>10</v>
      </c>
      <c r="AI17">
        <v>7.5</v>
      </c>
      <c r="AJ17">
        <v>6</v>
      </c>
      <c r="AK17">
        <v>3</v>
      </c>
      <c r="AL17">
        <v>10</v>
      </c>
      <c r="AM17">
        <v>7</v>
      </c>
      <c r="AN17">
        <v>8.5</v>
      </c>
    </row>
    <row r="18" spans="1:40" ht="18">
      <c r="A18" s="52">
        <v>16</v>
      </c>
      <c r="B18">
        <v>3</v>
      </c>
      <c r="C18">
        <v>7.5</v>
      </c>
      <c r="D18">
        <v>7</v>
      </c>
      <c r="E18">
        <v>7.5</v>
      </c>
      <c r="F18">
        <v>6.5</v>
      </c>
      <c r="G18">
        <v>10</v>
      </c>
      <c r="H18">
        <v>8</v>
      </c>
      <c r="I18">
        <v>3</v>
      </c>
      <c r="J18">
        <v>8</v>
      </c>
      <c r="K18">
        <v>3</v>
      </c>
      <c r="L18">
        <v>0</v>
      </c>
      <c r="M18">
        <v>7.5</v>
      </c>
      <c r="N18">
        <v>6</v>
      </c>
      <c r="O18">
        <v>10</v>
      </c>
      <c r="P18">
        <v>7.5</v>
      </c>
      <c r="Q18">
        <v>8</v>
      </c>
      <c r="R18">
        <v>9</v>
      </c>
      <c r="S18">
        <v>7.5</v>
      </c>
      <c r="T18">
        <v>9</v>
      </c>
      <c r="U18">
        <v>8</v>
      </c>
      <c r="V18">
        <v>6.5</v>
      </c>
      <c r="W18">
        <v>5</v>
      </c>
      <c r="X18">
        <v>8</v>
      </c>
      <c r="Y18">
        <v>8</v>
      </c>
      <c r="Z18">
        <v>7</v>
      </c>
      <c r="AA18">
        <v>6</v>
      </c>
      <c r="AB18">
        <v>7</v>
      </c>
      <c r="AC18">
        <v>8</v>
      </c>
      <c r="AD18">
        <v>10</v>
      </c>
      <c r="AE18">
        <v>8</v>
      </c>
      <c r="AF18">
        <v>9.5</v>
      </c>
      <c r="AG18">
        <v>8</v>
      </c>
      <c r="AH18">
        <v>9</v>
      </c>
      <c r="AI18">
        <v>7.5</v>
      </c>
      <c r="AJ18">
        <v>7</v>
      </c>
      <c r="AK18">
        <v>8.5</v>
      </c>
      <c r="AL18">
        <v>9</v>
      </c>
      <c r="AM18">
        <v>8</v>
      </c>
      <c r="AN18">
        <v>8</v>
      </c>
    </row>
    <row r="19" spans="1:40" ht="18">
      <c r="A19" s="52">
        <v>17</v>
      </c>
      <c r="B19">
        <v>3</v>
      </c>
      <c r="C19">
        <v>5.5</v>
      </c>
      <c r="D19">
        <v>5</v>
      </c>
      <c r="E19">
        <v>7</v>
      </c>
      <c r="F19">
        <v>5.5</v>
      </c>
      <c r="G19">
        <v>8</v>
      </c>
      <c r="H19">
        <v>8</v>
      </c>
      <c r="I19">
        <v>3</v>
      </c>
      <c r="J19">
        <v>8</v>
      </c>
      <c r="K19">
        <v>6</v>
      </c>
      <c r="L19">
        <v>2</v>
      </c>
      <c r="M19">
        <v>6</v>
      </c>
      <c r="N19">
        <v>3</v>
      </c>
      <c r="O19">
        <v>8</v>
      </c>
      <c r="P19">
        <v>7</v>
      </c>
      <c r="Q19">
        <v>8</v>
      </c>
      <c r="R19">
        <v>3</v>
      </c>
      <c r="S19">
        <v>8</v>
      </c>
      <c r="T19">
        <v>7</v>
      </c>
      <c r="U19">
        <v>8.5</v>
      </c>
      <c r="V19">
        <v>7</v>
      </c>
      <c r="W19">
        <v>9</v>
      </c>
      <c r="X19">
        <v>8.5</v>
      </c>
      <c r="Y19">
        <v>6.5</v>
      </c>
      <c r="Z19">
        <v>5</v>
      </c>
      <c r="AA19">
        <v>6</v>
      </c>
      <c r="AB19">
        <v>6</v>
      </c>
      <c r="AC19">
        <v>7</v>
      </c>
      <c r="AD19">
        <v>9</v>
      </c>
      <c r="AE19">
        <v>5</v>
      </c>
      <c r="AF19">
        <v>6</v>
      </c>
      <c r="AG19">
        <v>7</v>
      </c>
      <c r="AH19">
        <v>9</v>
      </c>
      <c r="AI19">
        <v>4</v>
      </c>
      <c r="AJ19">
        <v>4</v>
      </c>
      <c r="AK19">
        <v>8.5</v>
      </c>
      <c r="AL19">
        <v>8.5</v>
      </c>
      <c r="AM19">
        <v>3</v>
      </c>
      <c r="AN19">
        <v>7</v>
      </c>
    </row>
    <row r="20" spans="1:40" ht="18">
      <c r="A20" s="52">
        <v>18</v>
      </c>
      <c r="B20">
        <v>5.5</v>
      </c>
      <c r="C20">
        <v>7.5</v>
      </c>
      <c r="D20">
        <v>9</v>
      </c>
      <c r="E20">
        <v>5.5</v>
      </c>
      <c r="F20">
        <v>6</v>
      </c>
      <c r="G20">
        <v>8.5</v>
      </c>
      <c r="H20">
        <v>3</v>
      </c>
      <c r="I20">
        <v>7</v>
      </c>
      <c r="J20">
        <v>10</v>
      </c>
      <c r="K20">
        <v>6.5</v>
      </c>
      <c r="L20">
        <v>6</v>
      </c>
      <c r="M20">
        <v>7</v>
      </c>
      <c r="N20">
        <v>7.5</v>
      </c>
      <c r="O20">
        <v>8</v>
      </c>
      <c r="P20">
        <v>6</v>
      </c>
      <c r="Q20">
        <v>8.5</v>
      </c>
      <c r="R20">
        <v>8</v>
      </c>
      <c r="S20">
        <v>6.5</v>
      </c>
      <c r="T20">
        <v>10</v>
      </c>
      <c r="U20">
        <v>8</v>
      </c>
      <c r="V20">
        <v>7</v>
      </c>
      <c r="W20">
        <v>9</v>
      </c>
      <c r="X20">
        <v>8</v>
      </c>
      <c r="Y20">
        <v>7</v>
      </c>
      <c r="Z20">
        <v>7</v>
      </c>
      <c r="AA20">
        <v>8</v>
      </c>
      <c r="AB20">
        <v>6</v>
      </c>
      <c r="AC20">
        <v>9</v>
      </c>
      <c r="AD20">
        <v>8.5</v>
      </c>
      <c r="AE20">
        <v>7.5</v>
      </c>
      <c r="AF20">
        <v>9</v>
      </c>
      <c r="AG20">
        <v>8.5</v>
      </c>
      <c r="AH20">
        <v>9</v>
      </c>
      <c r="AI20">
        <v>7.5</v>
      </c>
      <c r="AJ20">
        <v>7</v>
      </c>
      <c r="AK20">
        <v>8.5</v>
      </c>
      <c r="AL20">
        <v>8.5</v>
      </c>
      <c r="AM20">
        <v>6.5</v>
      </c>
      <c r="AN20">
        <v>8</v>
      </c>
    </row>
    <row r="21" spans="1:40" ht="18">
      <c r="A21" s="52">
        <v>19</v>
      </c>
      <c r="B21">
        <v>5</v>
      </c>
      <c r="C21">
        <v>8.5</v>
      </c>
      <c r="D21">
        <v>8</v>
      </c>
      <c r="E21">
        <v>8</v>
      </c>
      <c r="F21">
        <v>7</v>
      </c>
      <c r="G21">
        <v>9.5</v>
      </c>
      <c r="H21">
        <v>6.5</v>
      </c>
      <c r="I21">
        <v>5.5</v>
      </c>
      <c r="J21">
        <v>8</v>
      </c>
      <c r="K21">
        <v>7</v>
      </c>
      <c r="L21">
        <v>8</v>
      </c>
      <c r="M21">
        <v>6</v>
      </c>
      <c r="N21">
        <v>6</v>
      </c>
      <c r="O21">
        <v>7</v>
      </c>
      <c r="P21">
        <v>6.5</v>
      </c>
      <c r="Q21">
        <v>7.5</v>
      </c>
      <c r="R21">
        <v>8</v>
      </c>
      <c r="S21">
        <v>6</v>
      </c>
      <c r="T21">
        <v>9</v>
      </c>
      <c r="U21">
        <v>9</v>
      </c>
      <c r="V21">
        <v>4</v>
      </c>
      <c r="W21">
        <v>9</v>
      </c>
      <c r="X21">
        <v>9</v>
      </c>
      <c r="Y21">
        <v>7</v>
      </c>
      <c r="Z21">
        <v>7</v>
      </c>
      <c r="AA21">
        <v>7</v>
      </c>
      <c r="AB21">
        <v>6</v>
      </c>
      <c r="AC21">
        <v>9</v>
      </c>
      <c r="AD21">
        <v>9</v>
      </c>
      <c r="AE21">
        <v>6</v>
      </c>
      <c r="AF21">
        <v>10</v>
      </c>
      <c r="AG21">
        <v>9</v>
      </c>
      <c r="AH21">
        <v>9</v>
      </c>
      <c r="AI21">
        <v>8.5</v>
      </c>
      <c r="AJ21">
        <v>6</v>
      </c>
      <c r="AK21">
        <v>10</v>
      </c>
      <c r="AL21">
        <v>10</v>
      </c>
      <c r="AM21">
        <v>7</v>
      </c>
      <c r="AN21">
        <v>7.5</v>
      </c>
    </row>
    <row r="22" spans="1:40" ht="18">
      <c r="A22" s="52">
        <v>20</v>
      </c>
      <c r="B22">
        <v>5</v>
      </c>
      <c r="C22">
        <v>6.5</v>
      </c>
      <c r="D22">
        <v>9</v>
      </c>
      <c r="E22">
        <v>7</v>
      </c>
      <c r="F22">
        <v>5</v>
      </c>
      <c r="G22">
        <v>8</v>
      </c>
      <c r="H22">
        <v>3</v>
      </c>
      <c r="I22">
        <v>5</v>
      </c>
      <c r="J22">
        <v>9</v>
      </c>
      <c r="K22">
        <v>5</v>
      </c>
      <c r="L22">
        <v>6</v>
      </c>
      <c r="M22">
        <v>6.5</v>
      </c>
      <c r="N22">
        <v>6</v>
      </c>
      <c r="O22">
        <v>9</v>
      </c>
      <c r="P22">
        <v>5</v>
      </c>
      <c r="Q22">
        <v>9</v>
      </c>
      <c r="R22">
        <v>8</v>
      </c>
      <c r="S22">
        <v>6.5</v>
      </c>
      <c r="T22">
        <v>10</v>
      </c>
      <c r="U22">
        <v>8</v>
      </c>
      <c r="V22">
        <v>5</v>
      </c>
      <c r="W22">
        <v>9</v>
      </c>
      <c r="X22">
        <v>8</v>
      </c>
      <c r="Y22">
        <v>6</v>
      </c>
      <c r="Z22">
        <v>7</v>
      </c>
      <c r="AA22">
        <v>7</v>
      </c>
      <c r="AB22">
        <v>5</v>
      </c>
      <c r="AC22">
        <v>9</v>
      </c>
      <c r="AD22">
        <v>8</v>
      </c>
      <c r="AE22">
        <v>6</v>
      </c>
      <c r="AF22">
        <v>8</v>
      </c>
      <c r="AG22">
        <v>8</v>
      </c>
      <c r="AH22">
        <v>9</v>
      </c>
      <c r="AI22">
        <v>8</v>
      </c>
      <c r="AJ22">
        <v>5</v>
      </c>
      <c r="AK22">
        <v>8</v>
      </c>
      <c r="AL22">
        <v>10</v>
      </c>
      <c r="AM22">
        <v>7</v>
      </c>
      <c r="AN22">
        <v>8</v>
      </c>
    </row>
    <row r="23" spans="1:40" ht="18">
      <c r="A23" s="52">
        <v>21</v>
      </c>
      <c r="B23">
        <v>4</v>
      </c>
      <c r="C23">
        <v>4</v>
      </c>
      <c r="D23">
        <v>15</v>
      </c>
      <c r="E23">
        <v>14</v>
      </c>
      <c r="F23">
        <v>8</v>
      </c>
      <c r="G23">
        <v>18</v>
      </c>
      <c r="H23">
        <v>15</v>
      </c>
      <c r="I23">
        <v>12</v>
      </c>
      <c r="J23">
        <v>18</v>
      </c>
      <c r="K23">
        <v>10</v>
      </c>
      <c r="L23">
        <v>12</v>
      </c>
      <c r="M23">
        <v>14</v>
      </c>
      <c r="N23">
        <v>12</v>
      </c>
      <c r="O23">
        <v>18</v>
      </c>
      <c r="P23">
        <v>12</v>
      </c>
      <c r="Q23">
        <v>12</v>
      </c>
      <c r="R23">
        <v>13</v>
      </c>
      <c r="S23">
        <v>10</v>
      </c>
      <c r="T23">
        <v>14</v>
      </c>
      <c r="U23">
        <v>12</v>
      </c>
      <c r="V23">
        <v>10</v>
      </c>
      <c r="W23">
        <v>14</v>
      </c>
      <c r="X23">
        <v>16</v>
      </c>
      <c r="Y23">
        <v>14</v>
      </c>
      <c r="Z23">
        <v>12</v>
      </c>
      <c r="AA23">
        <v>13</v>
      </c>
      <c r="AB23">
        <v>10</v>
      </c>
      <c r="AC23">
        <v>14</v>
      </c>
      <c r="AD23">
        <v>18</v>
      </c>
      <c r="AE23">
        <v>14</v>
      </c>
      <c r="AF23">
        <v>17</v>
      </c>
      <c r="AG23">
        <v>14</v>
      </c>
      <c r="AH23">
        <v>17</v>
      </c>
      <c r="AI23">
        <v>12</v>
      </c>
      <c r="AJ23">
        <v>12</v>
      </c>
      <c r="AK23">
        <v>12</v>
      </c>
      <c r="AL23">
        <v>17</v>
      </c>
      <c r="AM23">
        <v>12</v>
      </c>
      <c r="AN23">
        <v>16</v>
      </c>
    </row>
    <row r="24" spans="1:40" ht="18">
      <c r="A24" s="52">
        <v>22</v>
      </c>
      <c r="B24">
        <v>15</v>
      </c>
      <c r="C24">
        <v>9</v>
      </c>
      <c r="D24">
        <v>22.5</v>
      </c>
      <c r="E24">
        <v>21</v>
      </c>
      <c r="F24">
        <v>15</v>
      </c>
      <c r="G24">
        <v>27</v>
      </c>
      <c r="H24">
        <v>21</v>
      </c>
      <c r="I24">
        <v>19.5</v>
      </c>
      <c r="J24">
        <v>27</v>
      </c>
      <c r="K24">
        <v>12</v>
      </c>
      <c r="L24">
        <v>18</v>
      </c>
      <c r="M24">
        <v>21</v>
      </c>
      <c r="N24">
        <v>18</v>
      </c>
      <c r="O24">
        <v>15</v>
      </c>
      <c r="P24">
        <v>12</v>
      </c>
      <c r="Q24">
        <v>18</v>
      </c>
      <c r="R24">
        <v>21</v>
      </c>
      <c r="S24">
        <v>21</v>
      </c>
      <c r="T24">
        <v>24</v>
      </c>
      <c r="U24">
        <v>24</v>
      </c>
      <c r="V24">
        <v>15</v>
      </c>
      <c r="W24">
        <v>21</v>
      </c>
      <c r="X24">
        <v>21</v>
      </c>
      <c r="Y24">
        <v>18</v>
      </c>
      <c r="Z24">
        <v>21</v>
      </c>
      <c r="AA24">
        <v>15</v>
      </c>
      <c r="AB24">
        <v>9</v>
      </c>
      <c r="AC24">
        <v>22.5</v>
      </c>
      <c r="AD24">
        <v>24</v>
      </c>
      <c r="AE24">
        <v>15</v>
      </c>
      <c r="AF24">
        <v>27</v>
      </c>
      <c r="AG24">
        <v>21</v>
      </c>
      <c r="AH24">
        <v>27</v>
      </c>
      <c r="AI24">
        <v>18</v>
      </c>
      <c r="AJ24">
        <v>18</v>
      </c>
      <c r="AK24">
        <v>21</v>
      </c>
      <c r="AL24">
        <v>27</v>
      </c>
      <c r="AM24">
        <v>15</v>
      </c>
      <c r="AN24">
        <v>21</v>
      </c>
    </row>
    <row r="25" spans="1:40" ht="18">
      <c r="A25" s="52" t="s">
        <v>70</v>
      </c>
      <c r="B25">
        <f>SUM(B3:B24)</f>
        <v>130.5</v>
      </c>
      <c r="C25">
        <f>SUM(C3:C24)</f>
        <v>133.5</v>
      </c>
      <c r="D25">
        <f>SUM(D3:D24)</f>
        <v>181</v>
      </c>
      <c r="E25">
        <f>SUM(E3:E24)</f>
        <v>164</v>
      </c>
      <c r="F25">
        <f>SUM(F3:F24)</f>
        <v>139</v>
      </c>
      <c r="G25">
        <f>SUM(G3:G24)</f>
        <v>217</v>
      </c>
      <c r="H25">
        <f>SUM(H3:H24)</f>
        <v>174</v>
      </c>
      <c r="I25">
        <f>SUM(I3:I24)</f>
        <v>137</v>
      </c>
      <c r="J25">
        <f>SUM(J3:J24)</f>
        <v>212.5</v>
      </c>
      <c r="K25">
        <f>SUM(K3:K24)</f>
        <v>146</v>
      </c>
      <c r="L25">
        <f>SUM(L3:L24)</f>
        <v>146.5</v>
      </c>
      <c r="M25">
        <f>SUM(M3:M24)</f>
        <v>173</v>
      </c>
      <c r="N25">
        <f>SUM(N3:N24)</f>
        <v>156</v>
      </c>
      <c r="O25">
        <f>SUM(O3:O24)</f>
        <v>209</v>
      </c>
      <c r="P25">
        <f>SUM(P3:P24)</f>
        <v>145.5</v>
      </c>
      <c r="Q25">
        <f>SUM(Q3:Q24)</f>
        <v>186</v>
      </c>
      <c r="R25">
        <f>SUM(R3:R24)</f>
        <v>172.5</v>
      </c>
      <c r="S25">
        <f>SUM(S3:S24)</f>
        <v>166</v>
      </c>
      <c r="T25">
        <f>SUM(T3:T24)</f>
        <v>206.5</v>
      </c>
      <c r="U25">
        <f>SUM(U3:U24)</f>
        <v>200.5</v>
      </c>
      <c r="V25">
        <f>SUM(V3:V24)</f>
        <v>143</v>
      </c>
      <c r="W25">
        <f>SUM(W3:W24)</f>
        <v>202</v>
      </c>
      <c r="X25">
        <f>SUM(X3:X24)</f>
        <v>195</v>
      </c>
      <c r="Y25">
        <f>SUM(Y3:Y24)</f>
        <v>173.5</v>
      </c>
      <c r="Z25">
        <f>SUM(Z3:Z24)</f>
        <v>185.5</v>
      </c>
      <c r="AA25">
        <f>SUM(AA3:AA24)</f>
        <v>154</v>
      </c>
      <c r="AB25">
        <f>SUM(AB3:AB24)</f>
        <v>122</v>
      </c>
      <c r="AC25">
        <f>SUM(AC3:AC24)</f>
        <v>196.5</v>
      </c>
      <c r="AD25">
        <f>SUM(AD3:AD24)</f>
        <v>212.5</v>
      </c>
      <c r="AE25">
        <f>SUM(AE3:AE24)</f>
        <v>164</v>
      </c>
      <c r="AF25">
        <f>SUM(AF3:AF24)</f>
        <v>213.5</v>
      </c>
      <c r="AG25">
        <f>SUM(AG3:AG24)</f>
        <v>198.5</v>
      </c>
      <c r="AH25">
        <f>SUM(AH3:AH24)</f>
        <v>218.5</v>
      </c>
      <c r="AI25">
        <f>SUM(AI3:AI24)</f>
        <v>174</v>
      </c>
      <c r="AJ25">
        <f>SUM(AJ3:AJ24)</f>
        <v>156.5</v>
      </c>
      <c r="AK25">
        <f>SUM(AK3:AK24)</f>
        <v>205.5</v>
      </c>
      <c r="AL25">
        <f>SUM(AL3:AL24)</f>
        <v>224</v>
      </c>
      <c r="AM25">
        <f>SUM(AM3:AM24)</f>
        <v>158</v>
      </c>
      <c r="AN25">
        <f>SUM(AN3:AN24)</f>
        <v>192.5</v>
      </c>
    </row>
  </sheetData>
  <printOptions/>
  <pageMargins left="0.75" right="0.75" top="1" bottom="1" header="0.5" footer="0.5"/>
  <pageSetup orientation="portrait" paperSize="9"/>
  <headerFooter alignWithMargins="0">
    <oddHeader>&amp;CBill Moroney
Judge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St. Andrews Presbyterian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sheppardpg</dc:creator>
  <cp:keywords/>
  <dc:description/>
  <cp:lastModifiedBy>Ian McCartney</cp:lastModifiedBy>
  <cp:lastPrinted>2010-04-19T12:19:34Z</cp:lastPrinted>
  <dcterms:created xsi:type="dcterms:W3CDTF">2009-04-03T19:26:07Z</dcterms:created>
  <dcterms:modified xsi:type="dcterms:W3CDTF">2010-04-20T12:23:57Z</dcterms:modified>
  <cp:category/>
  <cp:version/>
  <cp:contentType/>
  <cp:contentStatus/>
</cp:coreProperties>
</file>